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1" activeTab="1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 1" sheetId="5" r:id="rId5"/>
    <sheet name="Note" sheetId="6" r:id="rId6"/>
  </sheets>
  <definedNames>
    <definedName name="_xlnm.Print_Area" localSheetId="1">'Balance Sheets'!$A$3:$J$55</definedName>
    <definedName name="_xlnm.Print_Area" localSheetId="2">'Cash Flow'!$A$1:$J$55</definedName>
    <definedName name="_xlnm.Print_Area" localSheetId="0">'Income Statements'!$A$2:$J$49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F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2 x 28% = 0.56</t>
        </r>
      </text>
    </commen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comments2.xml><?xml version="1.0" encoding="utf-8"?>
<comments xmlns="http://schemas.openxmlformats.org/spreadsheetml/2006/main">
  <authors>
    <author>Qa1</author>
  </authors>
  <commentList>
    <comment ref="Q36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Group's ( STB + SAC) current quarter Interest Income x 28%/ 1000 = ?.</t>
        </r>
      </text>
    </comment>
  </commentList>
</comments>
</file>

<file path=xl/sharedStrings.xml><?xml version="1.0" encoding="utf-8"?>
<sst xmlns="http://schemas.openxmlformats.org/spreadsheetml/2006/main" count="426" uniqueCount="303">
  <si>
    <t>SUPERCOMAL TECHNOLOGIES BERHAD</t>
  </si>
  <si>
    <t>( Company No. : 197527-H )</t>
  </si>
  <si>
    <t xml:space="preserve">      ( Incorporated in Malaysia )</t>
  </si>
  <si>
    <t>Condensed Consolidated Income Statements</t>
  </si>
  <si>
    <t>( Unaudited )</t>
  </si>
  <si>
    <t>Note</t>
  </si>
  <si>
    <t>Cumulative Quarter Ended</t>
  </si>
  <si>
    <t>RM ' 000</t>
  </si>
  <si>
    <t>Revenue</t>
  </si>
  <si>
    <t>Cost of Goods Sold</t>
  </si>
  <si>
    <t>Administrative Expenses</t>
  </si>
  <si>
    <t>Selling and Marketing Expenses</t>
  </si>
  <si>
    <t>Profit/ (Loss) from Operation</t>
  </si>
  <si>
    <t>Finance Costs, net</t>
  </si>
  <si>
    <t>Investing Results</t>
  </si>
  <si>
    <t>Profit/ (Loss) before tax</t>
  </si>
  <si>
    <t>Taxation</t>
  </si>
  <si>
    <t>Profit/ (Loss) after tax</t>
  </si>
  <si>
    <t>Minority interests</t>
  </si>
  <si>
    <t>Net Profit/ (Loss) for the period</t>
  </si>
  <si>
    <t>26a</t>
  </si>
  <si>
    <t xml:space="preserve">EPS </t>
  </si>
  <si>
    <t>- Basic (sen)</t>
  </si>
  <si>
    <t>- Diluted</t>
  </si>
  <si>
    <t>26b</t>
  </si>
  <si>
    <t>Note # :</t>
  </si>
  <si>
    <t>Interest Income</t>
  </si>
  <si>
    <t xml:space="preserve">The Condensed Consolidated Income Statements should be read in conjunction with the Annual </t>
  </si>
  <si>
    <t>-</t>
  </si>
  <si>
    <t xml:space="preserve">Quarterly Report On Consolidated Result </t>
  </si>
  <si>
    <t>Condensed Consolidated Balance Sheets</t>
  </si>
  <si>
    <t>(Unaudited)</t>
  </si>
  <si>
    <t>Audited</t>
  </si>
  <si>
    <t>Current Quarter</t>
  </si>
  <si>
    <t xml:space="preserve">As At End Of </t>
  </si>
  <si>
    <t>Current Assets :-</t>
  </si>
  <si>
    <t>Asset :-</t>
  </si>
  <si>
    <t>2.00</t>
  </si>
  <si>
    <t>1.00</t>
  </si>
  <si>
    <t xml:space="preserve">Financial Year End </t>
  </si>
  <si>
    <t>As At Preceding</t>
  </si>
  <si>
    <t>Inventories</t>
  </si>
  <si>
    <t>3.00</t>
  </si>
  <si>
    <t>4.00</t>
  </si>
  <si>
    <t>5.00</t>
  </si>
  <si>
    <t>Short term Deposits</t>
  </si>
  <si>
    <t>with a licensed bank</t>
  </si>
  <si>
    <t>6.00</t>
  </si>
  <si>
    <t>Cash at Bank</t>
  </si>
  <si>
    <t>Current Liabilities :-</t>
  </si>
  <si>
    <t>7.00</t>
  </si>
  <si>
    <t>8.00</t>
  </si>
  <si>
    <t>Trade Payables</t>
  </si>
  <si>
    <t>Other Payables,</t>
  </si>
  <si>
    <t>Bank Borrowings</t>
  </si>
  <si>
    <t>Trade Receivables</t>
  </si>
  <si>
    <t>Other Receivables</t>
  </si>
  <si>
    <t>Property, Plant and Equipment</t>
  </si>
  <si>
    <t>9.00</t>
  </si>
  <si>
    <t>10.00</t>
  </si>
  <si>
    <t>Long term loan - current portion</t>
  </si>
  <si>
    <t>NET CURRENT ASSETS</t>
  </si>
  <si>
    <t>Shareholders' Fund :-</t>
  </si>
  <si>
    <t>11.00</t>
  </si>
  <si>
    <t>12.00</t>
  </si>
  <si>
    <t>13.00</t>
  </si>
  <si>
    <t>14.00</t>
  </si>
  <si>
    <t>Share Capital</t>
  </si>
  <si>
    <t>Reserves</t>
  </si>
  <si>
    <t>-  Share Premium</t>
  </si>
  <si>
    <t>-  Revaluation Reserve</t>
  </si>
  <si>
    <t>-  Retained Profit</t>
  </si>
  <si>
    <t>DEFERRED LIABILITIES</t>
  </si>
  <si>
    <t>15.00</t>
  </si>
  <si>
    <t>16.00</t>
  </si>
  <si>
    <t>Long Term Borrowings</t>
  </si>
  <si>
    <t>Deferred Taxation</t>
  </si>
  <si>
    <t>17.00</t>
  </si>
  <si>
    <t>Net tangible assets per share (RM)</t>
  </si>
  <si>
    <t xml:space="preserve">The Condensed Consolidated Balance Sheets should be read in conjunction with the Annual </t>
  </si>
  <si>
    <t>Condensed Consolidated Statements of Changes in Equity</t>
  </si>
  <si>
    <t>Share</t>
  </si>
  <si>
    <t>Capital</t>
  </si>
  <si>
    <t>Reserve</t>
  </si>
  <si>
    <t>Attributable</t>
  </si>
  <si>
    <t>To Capital</t>
  </si>
  <si>
    <t>To Revenue</t>
  </si>
  <si>
    <t>Retained</t>
  </si>
  <si>
    <t>Profit</t>
  </si>
  <si>
    <t>Total</t>
  </si>
  <si>
    <t>(Cumulative)</t>
  </si>
  <si>
    <t>Dividends</t>
  </si>
  <si>
    <t>The Condensed Consolidated Statements of Changes in Equity should be read in conjunction</t>
  </si>
  <si>
    <t>Condensed Consolidated Cash Flow Statements</t>
  </si>
  <si>
    <t>ended</t>
  </si>
  <si>
    <t>Net Profit/ (Loss) before Tax</t>
  </si>
  <si>
    <t>Changes in Working Capital :-</t>
  </si>
  <si>
    <t>Net Change in Inventories</t>
  </si>
  <si>
    <t>Net Change in current assets</t>
  </si>
  <si>
    <t>Net Change in current liabilities</t>
  </si>
  <si>
    <t>Cash generated from/ (used in) operation</t>
  </si>
  <si>
    <t>Tax paid</t>
  </si>
  <si>
    <t>Net cash flow generated from/</t>
  </si>
  <si>
    <t>(used in) operating activities</t>
  </si>
  <si>
    <t>CASH FLOWS FROM INVESTING ACTIVITIES :-</t>
  </si>
  <si>
    <t>Interest received</t>
  </si>
  <si>
    <t>Purchase of property, plant &amp; equipment</t>
  </si>
  <si>
    <t>Net cash (used in)/ generated from investing activities</t>
  </si>
  <si>
    <t>CASH FLOWS FROM FINANCING ACTIVITIES :-</t>
  </si>
  <si>
    <t>Net cash (used in)/ generated from financing activities</t>
  </si>
  <si>
    <t>Net change in Cash &amp; Cash Equivalents</t>
  </si>
  <si>
    <t>Cash &amp; Cash Equivalents at beginning of year</t>
  </si>
  <si>
    <t>Cash &amp; Cash Equivalents at end of year</t>
  </si>
  <si>
    <t xml:space="preserve">The Condensed Consolidated Cash Flow Statements should be read in conjunction with the Annual </t>
  </si>
  <si>
    <t>1.  Accounting Policies</t>
  </si>
  <si>
    <t xml:space="preserve">     The financial report is unaudited and has been prepared in accordance with MASB 26, Interim financial</t>
  </si>
  <si>
    <t xml:space="preserve">     reporting and paragraph 9.22 of the Bursa Malaysia Listing Requirements and should be read in </t>
  </si>
  <si>
    <t xml:space="preserve">     The accounting policies adopted in the interim financial report are consistent with those adopted in the</t>
  </si>
  <si>
    <t xml:space="preserve">     policy set out as below :-</t>
  </si>
  <si>
    <t xml:space="preserve">     The Group adopted MASB 25 Income Taxes which involves a change in accounting policy.  MASB </t>
  </si>
  <si>
    <t xml:space="preserve">     Standard 25 Income Taxes now requires deferred tax assets and liabilities to be provided in full, using</t>
  </si>
  <si>
    <t xml:space="preserve">     the liability method, on temporary differences arising between the tax bases of assets and liabilities and</t>
  </si>
  <si>
    <t xml:space="preserve">     their carrying amounts in the financial statements.  The principal temporary differences arise from</t>
  </si>
  <si>
    <t xml:space="preserve">     depreciation on property, plant and equipment, revaluation of certain non-current assets, provision for </t>
  </si>
  <si>
    <t xml:space="preserve">     to the extent that it is probable that future taxable profits will be available against which the temporary</t>
  </si>
  <si>
    <t xml:space="preserve">     differences can be utilized.</t>
  </si>
  <si>
    <t xml:space="preserve">     This standard requires retrospective application.  There is no financial effect of this change in accounting</t>
  </si>
  <si>
    <t xml:space="preserve">     policy in the current quarter and the effects to the prior years are as follows :-</t>
  </si>
  <si>
    <t>RM</t>
  </si>
  <si>
    <t>-  Decrease in revaluation reserve</t>
  </si>
  <si>
    <t xml:space="preserve">     The following notes explain the events and transactions that are significant to an understanding of the </t>
  </si>
  <si>
    <t xml:space="preserve">     changes in the financial position and performance of the Group since the financial year ended </t>
  </si>
  <si>
    <t>2.  Qualification of Preceding Annual Financial Statements</t>
  </si>
  <si>
    <t xml:space="preserve">     The auditors' report of the preceding annual financial statements was not subject to any qualification.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</si>
  <si>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</si>
  <si>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</si>
  <si>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</si>
  <si>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</si>
  <si>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</si>
  <si>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 xml:space="preserve">     There were no changes in estimates which materially effect the current interim period.</t>
  </si>
  <si>
    <t>6.  Changes in Debt and Equity Securities</t>
  </si>
  <si>
    <t xml:space="preserve">     securities during the current financial period.</t>
  </si>
  <si>
    <t>7.  Dividends Paid</t>
  </si>
  <si>
    <t>8.  Segmental Reporting</t>
  </si>
  <si>
    <t xml:space="preserve">     No segmental analysis is prepared as the Group is primarily operates in the manufacturing of wire and </t>
  </si>
  <si>
    <t xml:space="preserve">     cables for electronic devices.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</si>
  <si>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</si>
  <si>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</si>
  <si>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</si>
  <si>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</si>
  <si>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 xml:space="preserve">     There are no material events subsequent to the end of the period reported which have not been reflected</t>
  </si>
  <si>
    <t xml:space="preserve">     in the financial report.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</si>
  <si>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</si>
  <si>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</si>
  <si>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</si>
  <si>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 xml:space="preserve">     There is no contingent liabilities and contingent assets for the Group for the current and financial </t>
  </si>
  <si>
    <t xml:space="preserve">     year-to-date.</t>
  </si>
  <si>
    <t>13.  Capital Commitments</t>
  </si>
  <si>
    <t>14.  Review of Performance</t>
  </si>
  <si>
    <t>ADDITIONAL INFORMATION REQUIRED BY BM LISTING REQUIREMENTS</t>
  </si>
  <si>
    <t xml:space="preserve">     bad debts and tax losses and capital allowances carried forward.  Deferred tax assets are recognized</t>
  </si>
  <si>
    <t xml:space="preserve">     There were no issuance, cancellations, repurchases, resale and repayments of debt and equity </t>
  </si>
  <si>
    <t>NOTES TO THE INTERIM FINANCIAL REPORT</t>
  </si>
  <si>
    <t>15.  Comparison with Preceding Quarter's Result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</si>
  <si>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</si>
  <si>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</si>
  <si>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</si>
  <si>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</si>
  <si>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</si>
  <si>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 xml:space="preserve">      Current quarter taxation payable</t>
  </si>
  <si>
    <t xml:space="preserve">      (Under)/ Over provision in prior year</t>
  </si>
  <si>
    <t xml:space="preserve">      Transfer to/ (from) deferred taxation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</si>
  <si>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</si>
  <si>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</si>
  <si>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</si>
  <si>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</si>
  <si>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 xml:space="preserve">      there were no investments in quoted shares as at the end of the reporting period.</t>
  </si>
  <si>
    <t>21.  Corporate Proposals</t>
  </si>
  <si>
    <t xml:space="preserve">      There were no corporate proposals announced but not completed at the date of this report.</t>
  </si>
  <si>
    <t>22.  Borrowings and Debts Securities</t>
  </si>
  <si>
    <t xml:space="preserve">      Group borrowings as at the end of the reporting period are as follows :-</t>
  </si>
  <si>
    <t>Nature of Borrowings</t>
  </si>
  <si>
    <t>Short Term Borrowings :-</t>
  </si>
  <si>
    <t>(Payable within 12 months)</t>
  </si>
  <si>
    <t>(a) Portion of Long Term Loans</t>
  </si>
  <si>
    <t>Long Term Borrowings :-</t>
  </si>
  <si>
    <t>(Payable after 12 months)</t>
  </si>
  <si>
    <t>(b) Portion of Long Term Loans</t>
  </si>
  <si>
    <t xml:space="preserve">    due</t>
  </si>
  <si>
    <t xml:space="preserve">Amount in RM </t>
  </si>
  <si>
    <t>Remarks</t>
  </si>
  <si>
    <t xml:space="preserve">Secured Via Debenture Corporate Guarantee of </t>
  </si>
  <si>
    <t>Supercomal Technologies Berhad.</t>
  </si>
  <si>
    <t>Supercomal Technologies Berhad and the First Legal</t>
  </si>
  <si>
    <t>Charges, On a Landed Property held under HS(D)</t>
  </si>
  <si>
    <t>2807/ 95.  PT30511 Mukim of Sungai Petani, Daerah</t>
  </si>
  <si>
    <t>Kuala Muda, Kedah.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</si>
  <si>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</si>
  <si>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</si>
  <si>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</si>
  <si>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</si>
  <si>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</si>
  <si>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</si>
  <si>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</si>
  <si>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 xml:space="preserve">Final tax exempt dividend of </t>
  </si>
  <si>
    <t>Special tax exempt dividend of</t>
  </si>
  <si>
    <t>5 sen per ordinary share, 2003</t>
  </si>
  <si>
    <t>26.  Earnings Per Share (EPS)</t>
  </si>
  <si>
    <t>(a)  Basic EPS</t>
  </si>
  <si>
    <t xml:space="preserve">Weighted average number of ordinary </t>
  </si>
  <si>
    <t>shares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</si>
  <si>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</si>
  <si>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</si>
  <si>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</si>
  <si>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</si>
  <si>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</si>
  <si>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Gross Profit/ (Loss)</t>
  </si>
  <si>
    <t>Net (Loss)/ gain from disposal of fixed assets</t>
  </si>
  <si>
    <t>Net profit/ (loss) attributable to shareholder</t>
  </si>
  <si>
    <t>Net profit/ (loss) after tax for the period</t>
  </si>
  <si>
    <t>Investment</t>
  </si>
  <si>
    <t>Operating profit/ (Loss) before changes in working capital</t>
  </si>
  <si>
    <r>
      <t xml:space="preserve">Net tangible assets per share </t>
    </r>
    <r>
      <rPr>
        <sz val="10"/>
        <rFont val="Arial"/>
        <family val="2"/>
      </rPr>
      <t>(RM)</t>
    </r>
  </si>
  <si>
    <t>Other Operating Income (Net)</t>
  </si>
  <si>
    <t>Other Operating Expenses (Selling Exp.)</t>
  </si>
  <si>
    <t>Net Other Operating Income/ Loss</t>
  </si>
  <si>
    <t>Total Net Other Incomes</t>
  </si>
  <si>
    <t>Accrual expenses</t>
  </si>
  <si>
    <t xml:space="preserve">Taxation </t>
  </si>
  <si>
    <t>Amount Due By Subsidiary</t>
  </si>
  <si>
    <r>
      <t>Net (loss)</t>
    </r>
    <r>
      <rPr>
        <sz val="10"/>
        <rFont val="Arial"/>
        <family val="0"/>
      </rPr>
      <t xml:space="preserve"> after tax for the period</t>
    </r>
  </si>
  <si>
    <t>Bonus of 1 for 5 per ordinary</t>
  </si>
  <si>
    <t>share, 2003</t>
  </si>
  <si>
    <t>Adjustment for non - cash items :-</t>
  </si>
  <si>
    <t>Balance as of January 1, 2004</t>
  </si>
  <si>
    <t>For The Period's Ended March 31, 2005</t>
  </si>
  <si>
    <t>First Quarter Ended</t>
  </si>
  <si>
    <t>31.03.05</t>
  </si>
  <si>
    <t>31.03.04</t>
  </si>
  <si>
    <t xml:space="preserve"> </t>
  </si>
  <si>
    <t>Financial Report for the year ended December 31, 2004</t>
  </si>
  <si>
    <t>31.03.2005</t>
  </si>
  <si>
    <t xml:space="preserve">Deferred R &amp; D </t>
  </si>
  <si>
    <t>Current 3 months ended 31.03.2005</t>
  </si>
  <si>
    <t>Balance as of January 1, 2005</t>
  </si>
  <si>
    <t>Preceding Year's 3 months ended 31.03.2004</t>
  </si>
  <si>
    <t>Balance as of March 31, 2004</t>
  </si>
  <si>
    <t>Balance as of March 31, 2005</t>
  </si>
  <si>
    <t>For The Quarter's Ended March 31,2005</t>
  </si>
  <si>
    <t>For The Quarter's Ended March 31, 2005</t>
  </si>
  <si>
    <t>3 months</t>
  </si>
  <si>
    <t>31.03.2004</t>
  </si>
  <si>
    <t>Development costs</t>
  </si>
  <si>
    <t xml:space="preserve">             </t>
  </si>
  <si>
    <t>QUARTERLY REPORT FOR THE FINANCIAL PERIOD ENDED  MARCH 31, 2005</t>
  </si>
  <si>
    <t>31.12.2004</t>
  </si>
  <si>
    <t>Decrease in bank borrowings</t>
  </si>
  <si>
    <t>Payment  of  Capitalised  Development  Costs</t>
  </si>
  <si>
    <t xml:space="preserve">     conjunction with the audited financial statements of the Group for the year ended December 31, 2004</t>
  </si>
  <si>
    <t xml:space="preserve">     annual financial statements for the year ended December 31, 2004, except for the change in accounting</t>
  </si>
  <si>
    <t xml:space="preserve">     Balance Sheet as at December 31, 2004</t>
  </si>
  <si>
    <t>QUARTERLY REPORT FOR THE FINANCIAL PERIOD ENDED MARCH 31, 2005</t>
  </si>
  <si>
    <t>-  Decrease in deferred tax liabilities</t>
  </si>
  <si>
    <t>-  Decrease in retained profits</t>
  </si>
  <si>
    <t xml:space="preserve">     December 31, 2004.</t>
  </si>
  <si>
    <t xml:space="preserve">     No dividend was paid for the current financial period ended March 31, 2005.</t>
  </si>
  <si>
    <t xml:space="preserve">      (Dropped about 30.6%).</t>
  </si>
  <si>
    <t>5 sen per ordinary share, 2004</t>
  </si>
  <si>
    <t xml:space="preserve">      resolution of the directors on May 30, 2005</t>
  </si>
  <si>
    <t>with the Annual Financial Report for the year ended December 31, 2004</t>
  </si>
  <si>
    <t xml:space="preserve">16.  Prospects For The Financial Year   </t>
  </si>
  <si>
    <t xml:space="preserve">17.  Profit Forecast or Guarantee  </t>
  </si>
  <si>
    <t xml:space="preserve">      profit  after tax of about RM 903,000 in the preceding year's quarter.  The profit has dropped significantly </t>
  </si>
  <si>
    <t>Audited Financial Statement of the Group for the year ended December 31, 2004</t>
  </si>
  <si>
    <t xml:space="preserve">      For the quarter under review, the Group posted a loss after tax of about RM 1,022,000 as compared to</t>
  </si>
  <si>
    <t>18.00</t>
  </si>
  <si>
    <t>19.00</t>
  </si>
  <si>
    <t>Gains from sale of scrap and other disposal</t>
  </si>
  <si>
    <t>Gains  in foreign exchange</t>
  </si>
  <si>
    <t>20.00</t>
  </si>
  <si>
    <t xml:space="preserve">        </t>
  </si>
  <si>
    <t xml:space="preserve">      by 213.18 %.  During the same period the revenue  also dropped from RM 12,731,000 to RM 8,835,000</t>
  </si>
  <si>
    <t xml:space="preserve">      This loss  incurred  was mainly due to the  significant increase on the cost of major raw materials like</t>
  </si>
  <si>
    <t xml:space="preserve">      copper and PVC compound and resin which  had  continuously  increased  by 20%  and  9%  ever  since</t>
  </si>
  <si>
    <t xml:space="preserve">      December 2004.</t>
  </si>
  <si>
    <t xml:space="preserve">      The Group posted a net loss after tax of RM 1,022,000  this quarter  whilst   the  group   achieved</t>
  </si>
  <si>
    <t xml:space="preserve">      the  net profit after tax of RM  903,000 .The main  cause   for  the  loss  was  due  to  continuous</t>
  </si>
  <si>
    <t xml:space="preserve">      increase on  the cost of raw materials  without  proportionate  increase  in  the  selling  price.</t>
  </si>
  <si>
    <t xml:space="preserve">      The  other  factor  is  where  our valued   customer   has  shifted  most  of  its  operations  to  mainland</t>
  </si>
  <si>
    <t xml:space="preserve">      China.</t>
  </si>
  <si>
    <t xml:space="preserve">      In the  year  under  review  , we expect  to  secure  subtantial  revenue  from  a  few  local  and  foreign</t>
  </si>
  <si>
    <t xml:space="preserve">      motor  assembly  plant  for  the   supplies  of  our   electrical  wires.</t>
  </si>
  <si>
    <t xml:space="preserve">      There was no profit forecast or guarantee made public during the financial period under review. </t>
  </si>
  <si>
    <t xml:space="preserve">      As  the  group  incurred  loss  for  the  quarter   whilst  the  taxable  interest  received   was  </t>
  </si>
  <si>
    <t xml:space="preserve">      so  insignificant  , therefore  no  paybable   taxation  was  provided  for  the  1 st  Quarter 2005.</t>
  </si>
  <si>
    <t xml:space="preserve">     The  capital  commitment  totalling  RM213,000  was  outstanding   as  at  31st  March 2005</t>
  </si>
  <si>
    <t>Depreciation</t>
  </si>
  <si>
    <t>Interest  Expenses</t>
  </si>
  <si>
    <t>Interest  Income</t>
  </si>
  <si>
    <t>Interest  Paid</t>
  </si>
  <si>
    <t xml:space="preserve">Repayment of  Bank loan </t>
  </si>
  <si>
    <t>Investment in Associated Companies</t>
  </si>
  <si>
    <t xml:space="preserve">   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</si>
</sst>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00_);\(0.000\)"/>
    <numFmt numFmtId="166" formatCode="#,##0.0"/>
    <numFmt numFmtId="167" formatCode="0.00_);\(0.00\)"/>
    <numFmt numFmtId="168" formatCode="#,##0.0_);\(#,##0.0\)"/>
    <numFmt numFmtId="169" formatCode="_(* #,##0.0_);_(* \(#,##0.0\);_(* &quot;-&quot;??_);_(@_)"/>
    <numFmt numFmtId="170" formatCode="_(* #,##0_);_(* \(#,##0\);_(* &quot;-&quot;??_);_(@_)"/>
  </numFmts>
  <fonts count="13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3" fontId="0" fillId="0" borderId="1" xfId="0" applyNumberFormat="1" applyBorder="1" applyAlignment="1" quotePrefix="1">
      <alignment horizontal="right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3" fontId="0" fillId="0" borderId="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8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8" xfId="0" applyNumberFormat="1" applyBorder="1" applyAlignment="1">
      <alignment/>
    </xf>
    <xf numFmtId="37" fontId="0" fillId="0" borderId="3" xfId="0" applyNumberFormat="1" applyBorder="1" applyAlignment="1">
      <alignment/>
    </xf>
    <xf numFmtId="4" fontId="0" fillId="0" borderId="10" xfId="0" applyNumberFormat="1" applyBorder="1" applyAlignment="1" quotePrefix="1">
      <alignment horizontal="right"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3" xfId="0" applyNumberFormat="1" applyBorder="1" applyAlignment="1">
      <alignment/>
    </xf>
    <xf numFmtId="0" fontId="5" fillId="0" borderId="5" xfId="0" applyFont="1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6" xfId="0" applyFont="1" applyBorder="1" applyAlignment="1">
      <alignment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/>
    </xf>
    <xf numFmtId="37" fontId="0" fillId="0" borderId="0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9" xfId="0" applyNumberFormat="1" applyBorder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Alignment="1" quotePrefix="1">
      <alignment horizontal="right"/>
    </xf>
    <xf numFmtId="37" fontId="0" fillId="0" borderId="9" xfId="0" applyNumberFormat="1" applyBorder="1" applyAlignment="1">
      <alignment/>
    </xf>
    <xf numFmtId="37" fontId="0" fillId="0" borderId="12" xfId="0" applyNumberForma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 quotePrefix="1">
      <alignment horizontal="right"/>
    </xf>
    <xf numFmtId="164" fontId="0" fillId="0" borderId="0" xfId="0" applyNumberFormat="1" applyBorder="1" applyAlignment="1">
      <alignment/>
    </xf>
    <xf numFmtId="166" fontId="0" fillId="0" borderId="0" xfId="0" applyNumberFormat="1" applyFont="1" applyAlignment="1">
      <alignment horizontal="center"/>
    </xf>
    <xf numFmtId="43" fontId="0" fillId="0" borderId="0" xfId="15" applyAlignment="1" quotePrefix="1">
      <alignment horizontal="right"/>
    </xf>
    <xf numFmtId="43" fontId="0" fillId="0" borderId="0" xfId="15" applyAlignment="1">
      <alignment/>
    </xf>
    <xf numFmtId="43" fontId="0" fillId="0" borderId="0" xfId="15" applyFont="1" applyAlignment="1">
      <alignment/>
    </xf>
    <xf numFmtId="170" fontId="0" fillId="0" borderId="0" xfId="15" applyNumberFormat="1" applyAlignment="1">
      <alignment/>
    </xf>
    <xf numFmtId="170" fontId="0" fillId="0" borderId="8" xfId="15" applyNumberFormat="1" applyBorder="1" applyAlignment="1">
      <alignment/>
    </xf>
    <xf numFmtId="170" fontId="0" fillId="0" borderId="1" xfId="15" applyNumberFormat="1" applyBorder="1" applyAlignment="1">
      <alignment/>
    </xf>
    <xf numFmtId="170" fontId="0" fillId="0" borderId="0" xfId="15" applyNumberFormat="1" applyBorder="1" applyAlignment="1">
      <alignment/>
    </xf>
    <xf numFmtId="170" fontId="0" fillId="0" borderId="1" xfId="15" applyNumberFormat="1" applyBorder="1" applyAlignment="1" quotePrefix="1">
      <alignment horizontal="right"/>
    </xf>
    <xf numFmtId="170" fontId="0" fillId="0" borderId="1" xfId="15" applyNumberFormat="1" applyBorder="1" applyAlignment="1">
      <alignment horizontal="center"/>
    </xf>
    <xf numFmtId="170" fontId="0" fillId="0" borderId="15" xfId="15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170" fontId="0" fillId="0" borderId="1" xfId="15" applyNumberFormat="1" applyFont="1" applyBorder="1" applyAlignment="1">
      <alignment horizontal="right"/>
    </xf>
    <xf numFmtId="170" fontId="0" fillId="0" borderId="1" xfId="15" applyNumberFormat="1" applyFont="1" applyBorder="1" applyAlignment="1">
      <alignment horizontal="center"/>
    </xf>
    <xf numFmtId="37" fontId="0" fillId="0" borderId="8" xfId="0" applyNumberFormat="1" applyBorder="1" applyAlignment="1">
      <alignment horizontal="center"/>
    </xf>
    <xf numFmtId="37" fontId="9" fillId="0" borderId="0" xfId="0" applyNumberFormat="1" applyFont="1" applyFill="1" applyBorder="1" applyAlignment="1">
      <alignment/>
    </xf>
    <xf numFmtId="37" fontId="9" fillId="0" borderId="0" xfId="0" applyNumberFormat="1" applyFont="1" applyBorder="1" applyAlignment="1">
      <alignment/>
    </xf>
    <xf numFmtId="3" fontId="0" fillId="0" borderId="0" xfId="0" applyNumberFormat="1" applyAlignment="1">
      <alignment horizontal="right"/>
    </xf>
    <xf numFmtId="37" fontId="0" fillId="0" borderId="1" xfId="0" applyNumberFormat="1" applyBorder="1" applyAlignment="1">
      <alignment/>
    </xf>
    <xf numFmtId="37" fontId="0" fillId="0" borderId="1" xfId="0" applyNumberFormat="1" applyBorder="1" applyAlignment="1">
      <alignment horizontal="right"/>
    </xf>
    <xf numFmtId="170" fontId="0" fillId="0" borderId="0" xfId="15" applyNumberFormat="1" applyAlignment="1">
      <alignment horizontal="center"/>
    </xf>
    <xf numFmtId="170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37" fontId="0" fillId="0" borderId="5" xfId="0" applyNumberFormat="1" applyFont="1" applyBorder="1" applyAlignment="1">
      <alignment horizontal="center"/>
    </xf>
    <xf numFmtId="37" fontId="0" fillId="0" borderId="11" xfId="0" applyNumberFormat="1" applyFont="1" applyBorder="1" applyAlignment="1">
      <alignment horizontal="center"/>
    </xf>
    <xf numFmtId="37" fontId="0" fillId="0" borderId="6" xfId="0" applyNumberFormat="1" applyFont="1" applyBorder="1" applyAlignment="1">
      <alignment horizontal="center"/>
    </xf>
    <xf numFmtId="37" fontId="0" fillId="0" borderId="12" xfId="0" applyNumberFormat="1" applyFont="1" applyBorder="1" applyAlignment="1">
      <alignment horizontal="center"/>
    </xf>
    <xf numFmtId="37" fontId="0" fillId="0" borderId="2" xfId="0" applyNumberFormat="1" applyFont="1" applyBorder="1" applyAlignment="1">
      <alignment horizontal="center"/>
    </xf>
    <xf numFmtId="37" fontId="0" fillId="0" borderId="4" xfId="0" applyNumberFormat="1" applyFont="1" applyBorder="1" applyAlignment="1">
      <alignment horizontal="center"/>
    </xf>
    <xf numFmtId="37" fontId="0" fillId="0" borderId="7" xfId="0" applyNumberFormat="1" applyFont="1" applyBorder="1" applyAlignment="1">
      <alignment horizontal="center"/>
    </xf>
    <xf numFmtId="37" fontId="0" fillId="0" borderId="13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63"/>
  <sheetViews>
    <sheetView workbookViewId="0" topLeftCell="A37">
      <selection activeCell="F58" sqref="F58"/>
    </sheetView>
  </sheetViews>
  <sheetFormatPr defaultColWidth="9.140625" defaultRowHeight="12.75"/>
  <cols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3</v>
      </c>
    </row>
    <row r="9" ht="12.75">
      <c r="A9" s="5" t="s">
        <v>235</v>
      </c>
    </row>
    <row r="11" spans="5:9" ht="12.75">
      <c r="E11" t="s">
        <v>5</v>
      </c>
      <c r="F11" s="11" t="s">
        <v>4</v>
      </c>
      <c r="G11" s="11"/>
      <c r="I11" t="s">
        <v>4</v>
      </c>
    </row>
    <row r="12" spans="6:9" ht="12.75">
      <c r="F12" t="s">
        <v>236</v>
      </c>
      <c r="I12" t="s">
        <v>6</v>
      </c>
    </row>
    <row r="13" spans="6:10" ht="12.75">
      <c r="F13" s="11" t="s">
        <v>237</v>
      </c>
      <c r="G13" s="11" t="s">
        <v>238</v>
      </c>
      <c r="I13" s="11" t="s">
        <v>237</v>
      </c>
      <c r="J13" s="11" t="s">
        <v>238</v>
      </c>
    </row>
    <row r="14" spans="6:10" ht="12.75">
      <c r="F14" s="11" t="s">
        <v>7</v>
      </c>
      <c r="G14" s="11" t="s">
        <v>7</v>
      </c>
      <c r="I14" s="11" t="s">
        <v>7</v>
      </c>
      <c r="J14" s="11" t="s">
        <v>7</v>
      </c>
    </row>
    <row r="16" spans="1:10" ht="12.75">
      <c r="A16" t="s">
        <v>8</v>
      </c>
      <c r="F16" s="74">
        <v>8835</v>
      </c>
      <c r="G16" s="74">
        <v>12731</v>
      </c>
      <c r="H16" s="74"/>
      <c r="I16" s="74">
        <v>8835</v>
      </c>
      <c r="J16" s="74">
        <v>12731</v>
      </c>
    </row>
    <row r="17" spans="1:10" ht="13.5" thickBot="1">
      <c r="A17" t="s">
        <v>9</v>
      </c>
      <c r="F17" s="76">
        <v>-9340</v>
      </c>
      <c r="G17" s="76">
        <v>-11172</v>
      </c>
      <c r="H17" s="76"/>
      <c r="I17" s="76">
        <v>-9340</v>
      </c>
      <c r="J17" s="76">
        <v>-11172</v>
      </c>
    </row>
    <row r="18" spans="1:10" ht="12.75">
      <c r="A18" t="s">
        <v>216</v>
      </c>
      <c r="F18" s="74">
        <v>-505</v>
      </c>
      <c r="G18" s="74">
        <v>1559</v>
      </c>
      <c r="H18" s="74"/>
      <c r="I18" s="74">
        <v>-505</v>
      </c>
      <c r="J18" s="74">
        <v>1559</v>
      </c>
    </row>
    <row r="19" spans="6:10" ht="12.75">
      <c r="F19" s="74"/>
      <c r="G19" s="74"/>
      <c r="H19" s="74"/>
      <c r="I19" s="74">
        <v>0</v>
      </c>
      <c r="J19" s="74"/>
    </row>
    <row r="20" spans="1:10" ht="12.75">
      <c r="A20" t="s">
        <v>223</v>
      </c>
      <c r="E20" s="10">
        <v>1</v>
      </c>
      <c r="F20" s="74">
        <v>859</v>
      </c>
      <c r="G20" s="74">
        <v>499</v>
      </c>
      <c r="H20" s="74"/>
      <c r="I20" s="74">
        <v>859</v>
      </c>
      <c r="J20" s="74">
        <v>499</v>
      </c>
    </row>
    <row r="21" spans="1:10" ht="12.75">
      <c r="A21" t="s">
        <v>10</v>
      </c>
      <c r="E21" s="10"/>
      <c r="F21" s="77">
        <v>-1170</v>
      </c>
      <c r="G21" s="77">
        <v>-966</v>
      </c>
      <c r="H21" s="74"/>
      <c r="I21" s="74">
        <v>-1170</v>
      </c>
      <c r="J21" s="77">
        <v>-966</v>
      </c>
    </row>
    <row r="22" spans="1:10" ht="12.75">
      <c r="A22" t="s">
        <v>11</v>
      </c>
      <c r="E22" s="10"/>
      <c r="F22" s="77">
        <v>-113</v>
      </c>
      <c r="G22" s="77">
        <v>-147</v>
      </c>
      <c r="H22" s="74"/>
      <c r="I22" s="74">
        <v>-113</v>
      </c>
      <c r="J22" s="77">
        <v>-147</v>
      </c>
    </row>
    <row r="23" spans="1:10" ht="13.5" thickBot="1">
      <c r="A23" t="s">
        <v>224</v>
      </c>
      <c r="E23" s="10"/>
      <c r="F23" s="76">
        <v>-67</v>
      </c>
      <c r="G23" s="76">
        <v>-14</v>
      </c>
      <c r="H23" s="76"/>
      <c r="I23" s="76">
        <v>-67</v>
      </c>
      <c r="J23" s="76">
        <v>-14</v>
      </c>
    </row>
    <row r="24" spans="1:10" ht="12.75">
      <c r="A24" t="s">
        <v>12</v>
      </c>
      <c r="E24" s="10"/>
      <c r="F24" s="74">
        <v>-996</v>
      </c>
      <c r="G24" s="74">
        <v>931</v>
      </c>
      <c r="H24" s="74"/>
      <c r="I24" s="74">
        <v>-996</v>
      </c>
      <c r="J24" s="74">
        <v>931</v>
      </c>
    </row>
    <row r="25" spans="1:10" ht="12.75">
      <c r="A25" t="s">
        <v>13</v>
      </c>
      <c r="E25" s="10"/>
      <c r="F25" s="77">
        <v>-26</v>
      </c>
      <c r="G25" s="77">
        <v>-24</v>
      </c>
      <c r="H25" s="74"/>
      <c r="I25" s="74">
        <v>-26</v>
      </c>
      <c r="J25" s="77">
        <v>-24</v>
      </c>
    </row>
    <row r="26" spans="5:10" ht="12.75">
      <c r="E26" s="10"/>
      <c r="F26" s="74"/>
      <c r="G26" s="74"/>
      <c r="H26" s="74"/>
      <c r="I26" s="74"/>
      <c r="J26" s="74"/>
    </row>
    <row r="27" spans="1:10" ht="13.5" thickBot="1">
      <c r="A27" t="s">
        <v>14</v>
      </c>
      <c r="E27" s="10"/>
      <c r="F27" s="78" t="s">
        <v>28</v>
      </c>
      <c r="G27" s="78" t="s">
        <v>28</v>
      </c>
      <c r="H27" s="76"/>
      <c r="I27" s="79" t="s">
        <v>28</v>
      </c>
      <c r="J27" s="78" t="s">
        <v>28</v>
      </c>
    </row>
    <row r="28" spans="1:10" ht="12.75">
      <c r="A28" t="s">
        <v>15</v>
      </c>
      <c r="E28" s="10"/>
      <c r="F28" s="74">
        <v>-1022</v>
      </c>
      <c r="G28" s="74">
        <v>907</v>
      </c>
      <c r="H28" s="74"/>
      <c r="I28" s="74">
        <v>-1022</v>
      </c>
      <c r="J28" s="74">
        <v>907</v>
      </c>
    </row>
    <row r="29" spans="5:10" ht="12.75">
      <c r="E29" s="10"/>
      <c r="F29" s="74"/>
      <c r="G29" s="74"/>
      <c r="H29" s="74"/>
      <c r="I29" s="74">
        <v>0</v>
      </c>
      <c r="J29" s="74"/>
    </row>
    <row r="30" spans="1:10" ht="13.5" thickBot="1">
      <c r="A30" t="s">
        <v>16</v>
      </c>
      <c r="E30" s="10">
        <v>18</v>
      </c>
      <c r="F30" s="83" t="s">
        <v>28</v>
      </c>
      <c r="G30" s="76">
        <v>-4</v>
      </c>
      <c r="H30" s="76"/>
      <c r="I30" s="76">
        <v>0</v>
      </c>
      <c r="J30" s="76">
        <v>-4</v>
      </c>
    </row>
    <row r="31" spans="1:10" ht="12.75">
      <c r="A31" t="s">
        <v>17</v>
      </c>
      <c r="F31" s="74">
        <v>-1022</v>
      </c>
      <c r="G31" s="74">
        <v>903</v>
      </c>
      <c r="H31" s="74"/>
      <c r="I31" s="74">
        <v>-1022</v>
      </c>
      <c r="J31" s="74">
        <v>903</v>
      </c>
    </row>
    <row r="32" spans="6:10" ht="12.75">
      <c r="F32" s="74"/>
      <c r="G32" s="74"/>
      <c r="H32" s="74"/>
      <c r="I32" s="74">
        <v>0</v>
      </c>
      <c r="J32" s="74"/>
    </row>
    <row r="33" spans="1:10" ht="13.5" thickBot="1">
      <c r="A33" t="s">
        <v>18</v>
      </c>
      <c r="F33" s="78" t="s">
        <v>28</v>
      </c>
      <c r="G33" s="78" t="s">
        <v>28</v>
      </c>
      <c r="H33" s="76"/>
      <c r="I33" s="76" t="s">
        <v>28</v>
      </c>
      <c r="J33" s="78" t="s">
        <v>28</v>
      </c>
    </row>
    <row r="34" spans="1:10" ht="13.5" thickBot="1">
      <c r="A34" t="s">
        <v>19</v>
      </c>
      <c r="F34" s="76">
        <v>-1022</v>
      </c>
      <c r="G34" s="76">
        <v>903</v>
      </c>
      <c r="H34" s="76"/>
      <c r="I34" s="80">
        <v>-1022</v>
      </c>
      <c r="J34" s="76">
        <v>903</v>
      </c>
    </row>
    <row r="35" spans="6:10" ht="12.75">
      <c r="F35" s="8"/>
      <c r="G35" s="8"/>
      <c r="H35" s="8"/>
      <c r="I35" s="74">
        <v>0</v>
      </c>
      <c r="J35" s="8"/>
    </row>
    <row r="36" spans="1:10" ht="12.75">
      <c r="A36" t="s">
        <v>21</v>
      </c>
      <c r="B36" s="12" t="s">
        <v>22</v>
      </c>
      <c r="E36" t="s">
        <v>20</v>
      </c>
      <c r="F36" s="62">
        <v>-0.42057613168724284</v>
      </c>
      <c r="G36" s="71">
        <v>4.46</v>
      </c>
      <c r="H36" s="8"/>
      <c r="I36" s="62">
        <v>-0.42057613168724284</v>
      </c>
      <c r="J36" s="71">
        <v>4.46</v>
      </c>
    </row>
    <row r="37" spans="2:10" ht="13.5" thickBot="1">
      <c r="B37" s="12" t="s">
        <v>23</v>
      </c>
      <c r="E37" t="s">
        <v>24</v>
      </c>
      <c r="F37" s="13" t="s">
        <v>28</v>
      </c>
      <c r="G37" s="13" t="s">
        <v>28</v>
      </c>
      <c r="H37" s="9"/>
      <c r="I37" s="76" t="s">
        <v>28</v>
      </c>
      <c r="J37" s="13" t="s">
        <v>28</v>
      </c>
    </row>
    <row r="38" spans="6:10" ht="12.75">
      <c r="F38" s="8"/>
      <c r="G38" s="8"/>
      <c r="H38" s="8"/>
      <c r="I38" s="74">
        <v>0</v>
      </c>
      <c r="J38" s="8"/>
    </row>
    <row r="39" spans="1:10" ht="12.75">
      <c r="A39" s="5" t="s">
        <v>25</v>
      </c>
      <c r="B39" s="5" t="s">
        <v>225</v>
      </c>
      <c r="F39" s="8"/>
      <c r="G39" s="8"/>
      <c r="H39" s="8"/>
      <c r="I39" s="74">
        <v>0</v>
      </c>
      <c r="J39" s="8"/>
    </row>
    <row r="40" spans="1:10" ht="12.75">
      <c r="A40" t="s">
        <v>217</v>
      </c>
      <c r="F40" s="77"/>
      <c r="G40" s="77">
        <v>3</v>
      </c>
      <c r="H40" s="74"/>
      <c r="I40" s="74">
        <v>0</v>
      </c>
      <c r="J40" s="77">
        <v>3</v>
      </c>
    </row>
    <row r="41" spans="1:10" ht="12.75">
      <c r="A41" t="s">
        <v>277</v>
      </c>
      <c r="F41" s="77">
        <v>857</v>
      </c>
      <c r="G41" s="74">
        <v>484</v>
      </c>
      <c r="H41" s="74"/>
      <c r="I41" s="74">
        <v>857</v>
      </c>
      <c r="J41" s="74">
        <v>484</v>
      </c>
    </row>
    <row r="42" spans="1:10" ht="12.75">
      <c r="A42" t="s">
        <v>26</v>
      </c>
      <c r="F42" s="92" t="s">
        <v>239</v>
      </c>
      <c r="G42" s="74">
        <v>12</v>
      </c>
      <c r="H42" s="74"/>
      <c r="I42" s="74">
        <v>0.5</v>
      </c>
      <c r="J42" s="74">
        <v>12</v>
      </c>
    </row>
    <row r="43" spans="1:10" ht="13.5" thickBot="1">
      <c r="A43" t="s">
        <v>278</v>
      </c>
      <c r="F43" s="76">
        <v>1.01</v>
      </c>
      <c r="G43" s="84" t="s">
        <v>28</v>
      </c>
      <c r="H43" s="76"/>
      <c r="I43" s="76">
        <v>1.01</v>
      </c>
      <c r="J43" s="84" t="s">
        <v>28</v>
      </c>
    </row>
    <row r="44" spans="2:10" ht="13.5" thickBot="1">
      <c r="B44" t="s">
        <v>226</v>
      </c>
      <c r="F44" s="76">
        <v>858.51</v>
      </c>
      <c r="G44" s="76">
        <v>499</v>
      </c>
      <c r="H44" s="76"/>
      <c r="I44" s="76">
        <v>858.51</v>
      </c>
      <c r="J44" s="76">
        <v>499</v>
      </c>
    </row>
    <row r="46" ht="12.75">
      <c r="A46" s="5" t="s">
        <v>27</v>
      </c>
    </row>
    <row r="47" ht="12.75">
      <c r="A47" s="5" t="s">
        <v>240</v>
      </c>
    </row>
    <row r="55" spans="4:11" ht="12.75">
      <c r="D55" s="21"/>
      <c r="E55" s="21"/>
      <c r="F55" s="21"/>
      <c r="G55" s="21"/>
      <c r="H55" s="21"/>
      <c r="I55" s="21"/>
      <c r="J55" s="21"/>
      <c r="K55" s="21"/>
    </row>
    <row r="56" spans="4:11" ht="12.75">
      <c r="D56" s="21"/>
      <c r="E56" s="21"/>
      <c r="F56" s="21"/>
      <c r="G56" s="21"/>
      <c r="H56" s="21"/>
      <c r="I56" s="21"/>
      <c r="J56" s="21"/>
      <c r="K56" s="21"/>
    </row>
    <row r="57" spans="4:11" ht="12.75">
      <c r="D57" s="58"/>
      <c r="E57" s="59"/>
      <c r="F57" s="58"/>
      <c r="G57" s="59"/>
      <c r="H57" s="21"/>
      <c r="I57" s="58"/>
      <c r="J57" s="59"/>
      <c r="K57" s="21"/>
    </row>
    <row r="58" spans="4:11" ht="12.75">
      <c r="D58" s="60"/>
      <c r="E58" s="59"/>
      <c r="F58" s="60"/>
      <c r="G58" s="59"/>
      <c r="H58" s="21"/>
      <c r="I58" s="60"/>
      <c r="J58" s="59"/>
      <c r="K58" s="21"/>
    </row>
    <row r="59" spans="4:11" ht="12.75">
      <c r="D59" s="60"/>
      <c r="E59" s="59"/>
      <c r="F59" s="60"/>
      <c r="G59" s="59"/>
      <c r="H59" s="21"/>
      <c r="I59" s="60"/>
      <c r="J59" s="59"/>
      <c r="K59" s="21"/>
    </row>
    <row r="60" spans="4:11" ht="12.75">
      <c r="D60" s="60"/>
      <c r="E60" s="59"/>
      <c r="F60" s="60"/>
      <c r="G60" s="59"/>
      <c r="H60" s="21"/>
      <c r="I60" s="60"/>
      <c r="J60" s="59"/>
      <c r="K60" s="21"/>
    </row>
    <row r="61" spans="4:11" ht="12.75">
      <c r="D61" s="60"/>
      <c r="E61" s="59"/>
      <c r="F61" s="60"/>
      <c r="G61" s="59"/>
      <c r="H61" s="21"/>
      <c r="I61" s="60"/>
      <c r="J61" s="59"/>
      <c r="K61" s="21"/>
    </row>
    <row r="62" spans="4:11" ht="12.75">
      <c r="D62" s="21"/>
      <c r="E62" s="21"/>
      <c r="F62" s="21"/>
      <c r="G62" s="21"/>
      <c r="H62" s="21"/>
      <c r="I62" s="21"/>
      <c r="J62" s="21"/>
      <c r="K62" s="21"/>
    </row>
    <row r="63" spans="4:11" ht="12.75">
      <c r="D63" s="21"/>
      <c r="E63" s="21"/>
      <c r="F63" s="21"/>
      <c r="G63" s="21"/>
      <c r="H63" s="21"/>
      <c r="I63" s="21"/>
      <c r="J63" s="21"/>
      <c r="K63" s="21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3:Q55"/>
  <sheetViews>
    <sheetView tabSelected="1" workbookViewId="0" topLeftCell="A6">
      <selection activeCell="B20" sqref="B20"/>
    </sheetView>
  </sheetViews>
  <sheetFormatPr defaultColWidth="9.140625" defaultRowHeight="12.75"/>
  <sheetData>
    <row r="3" ht="12.75">
      <c r="A3" t="s">
        <v>253</v>
      </c>
    </row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29</v>
      </c>
    </row>
    <row r="9" ht="12.75">
      <c r="A9" s="5" t="s">
        <v>249</v>
      </c>
    </row>
    <row r="10" spans="1:9" ht="12.75">
      <c r="A10" s="5" t="s">
        <v>30</v>
      </c>
      <c r="I10" t="s">
        <v>239</v>
      </c>
    </row>
    <row r="11" spans="6:13" ht="12.75">
      <c r="F11" s="11" t="s">
        <v>31</v>
      </c>
      <c r="I11" s="14" t="s">
        <v>32</v>
      </c>
      <c r="J11" s="14"/>
      <c r="K11" s="14"/>
      <c r="L11" s="14"/>
      <c r="M11" s="14"/>
    </row>
    <row r="12" spans="6:14" ht="12.75">
      <c r="F12" s="11" t="s">
        <v>34</v>
      </c>
      <c r="G12" s="10"/>
      <c r="I12" s="11" t="s">
        <v>40</v>
      </c>
      <c r="J12" s="11"/>
      <c r="K12" s="11"/>
      <c r="L12" s="11"/>
      <c r="M12" s="11"/>
      <c r="N12" s="11"/>
    </row>
    <row r="13" spans="6:13" ht="12.75">
      <c r="F13" s="11" t="s">
        <v>33</v>
      </c>
      <c r="I13" s="11" t="s">
        <v>39</v>
      </c>
      <c r="J13" s="11"/>
      <c r="K13" s="11"/>
      <c r="L13" s="11"/>
      <c r="M13" s="11"/>
    </row>
    <row r="14" spans="6:13" ht="12.75">
      <c r="F14" s="11" t="s">
        <v>241</v>
      </c>
      <c r="I14" s="11" t="s">
        <v>255</v>
      </c>
      <c r="J14" s="11"/>
      <c r="K14" s="11"/>
      <c r="L14" s="11"/>
      <c r="M14" s="11"/>
    </row>
    <row r="15" spans="6:13" ht="12.75">
      <c r="F15" s="11" t="s">
        <v>7</v>
      </c>
      <c r="I15" s="11" t="s">
        <v>7</v>
      </c>
      <c r="J15" s="11"/>
      <c r="K15" s="11"/>
      <c r="L15" s="11"/>
      <c r="M15" s="11"/>
    </row>
    <row r="16" spans="2:14" ht="12.75">
      <c r="B16" s="5" t="s">
        <v>36</v>
      </c>
      <c r="N16" s="5" t="s">
        <v>36</v>
      </c>
    </row>
    <row r="17" spans="1:17" ht="12.75">
      <c r="A17" s="12" t="s">
        <v>38</v>
      </c>
      <c r="B17" t="s">
        <v>57</v>
      </c>
      <c r="F17" s="18"/>
      <c r="G17" s="27">
        <v>21442</v>
      </c>
      <c r="H17" s="45"/>
      <c r="I17" s="27">
        <v>21779</v>
      </c>
      <c r="J17" s="24"/>
      <c r="K17" s="24"/>
      <c r="L17" s="24"/>
      <c r="M17" s="24"/>
      <c r="N17" t="s">
        <v>57</v>
      </c>
      <c r="Q17" s="17">
        <v>21442</v>
      </c>
    </row>
    <row r="18" spans="1:17" ht="12.75">
      <c r="A18" s="12" t="s">
        <v>37</v>
      </c>
      <c r="B18" t="s">
        <v>252</v>
      </c>
      <c r="F18" s="19"/>
      <c r="G18" s="28">
        <v>1292</v>
      </c>
      <c r="H18" s="21"/>
      <c r="I18" s="28">
        <v>1072</v>
      </c>
      <c r="J18" s="24"/>
      <c r="K18" s="24"/>
      <c r="L18" s="24"/>
      <c r="M18" s="24"/>
      <c r="Q18" s="24"/>
    </row>
    <row r="19" spans="1:17" ht="12.75">
      <c r="A19" s="12" t="s">
        <v>42</v>
      </c>
      <c r="B19" t="s">
        <v>301</v>
      </c>
      <c r="F19" s="20"/>
      <c r="G19" s="29">
        <v>193</v>
      </c>
      <c r="H19" s="22"/>
      <c r="I19" s="29">
        <v>193</v>
      </c>
      <c r="J19" s="24"/>
      <c r="K19" s="24"/>
      <c r="L19" s="24"/>
      <c r="M19" s="24"/>
      <c r="N19" t="s">
        <v>220</v>
      </c>
      <c r="Q19" s="24">
        <v>200000</v>
      </c>
    </row>
    <row r="20" spans="7:17" ht="12.75">
      <c r="G20" s="8">
        <f>SUM(G17:G19)</f>
        <v>22927</v>
      </c>
      <c r="I20" s="8">
        <f>SUM(I17:I19)</f>
        <v>23044</v>
      </c>
      <c r="J20" s="8"/>
      <c r="K20" s="8"/>
      <c r="L20" s="8"/>
      <c r="M20" s="8"/>
      <c r="Q20" s="24"/>
    </row>
    <row r="21" spans="2:17" ht="12.75">
      <c r="B21" s="5" t="s">
        <v>35</v>
      </c>
      <c r="G21" s="8"/>
      <c r="I21" s="8"/>
      <c r="J21" s="8"/>
      <c r="K21" s="8"/>
      <c r="L21" s="8"/>
      <c r="M21" s="8"/>
      <c r="N21" s="5" t="s">
        <v>35</v>
      </c>
      <c r="Q21" s="8"/>
    </row>
    <row r="22" spans="1:17" ht="12.75">
      <c r="A22" s="12" t="s">
        <v>43</v>
      </c>
      <c r="B22" t="s">
        <v>41</v>
      </c>
      <c r="F22" s="18"/>
      <c r="G22" s="27">
        <v>13546</v>
      </c>
      <c r="H22" s="18"/>
      <c r="I22" s="27">
        <v>12575</v>
      </c>
      <c r="J22" s="24"/>
      <c r="K22" s="24"/>
      <c r="L22" s="24"/>
      <c r="M22" s="24"/>
      <c r="N22" t="s">
        <v>41</v>
      </c>
      <c r="Q22" s="27">
        <v>13333</v>
      </c>
    </row>
    <row r="23" spans="1:17" ht="12.75">
      <c r="A23" s="12" t="s">
        <v>44</v>
      </c>
      <c r="B23" t="s">
        <v>55</v>
      </c>
      <c r="F23" s="19"/>
      <c r="G23" s="28">
        <v>14813</v>
      </c>
      <c r="H23" s="19"/>
      <c r="I23" s="28">
        <v>15075</v>
      </c>
      <c r="J23" s="24"/>
      <c r="K23" s="24"/>
      <c r="L23" s="24"/>
      <c r="M23" s="24"/>
      <c r="N23" t="s">
        <v>55</v>
      </c>
      <c r="Q23" s="28">
        <v>14617</v>
      </c>
    </row>
    <row r="24" spans="1:17" ht="12.75">
      <c r="A24" s="12" t="s">
        <v>47</v>
      </c>
      <c r="B24" t="s">
        <v>56</v>
      </c>
      <c r="F24" s="19"/>
      <c r="G24" s="28">
        <v>792</v>
      </c>
      <c r="H24" s="19"/>
      <c r="I24" s="28">
        <v>1312</v>
      </c>
      <c r="J24" s="24"/>
      <c r="K24" s="24"/>
      <c r="L24" s="24"/>
      <c r="M24" s="24"/>
      <c r="N24" t="s">
        <v>56</v>
      </c>
      <c r="Q24" s="28">
        <v>608</v>
      </c>
    </row>
    <row r="25" spans="1:17" ht="12.75">
      <c r="A25" s="12" t="s">
        <v>50</v>
      </c>
      <c r="B25" t="s">
        <v>45</v>
      </c>
      <c r="E25" t="s">
        <v>280</v>
      </c>
      <c r="F25" s="19"/>
      <c r="G25" s="28"/>
      <c r="H25" s="19"/>
      <c r="I25" s="28"/>
      <c r="J25" s="24"/>
      <c r="K25" s="24"/>
      <c r="L25" s="24"/>
      <c r="M25" s="24"/>
      <c r="N25" t="s">
        <v>229</v>
      </c>
      <c r="Q25" s="28"/>
    </row>
    <row r="26" spans="2:17" ht="12.75">
      <c r="B26" t="s">
        <v>46</v>
      </c>
      <c r="F26" s="19"/>
      <c r="G26" s="81" t="s">
        <v>28</v>
      </c>
      <c r="H26" s="82"/>
      <c r="I26" s="81" t="s">
        <v>28</v>
      </c>
      <c r="J26" s="24"/>
      <c r="K26" s="24"/>
      <c r="L26" s="24"/>
      <c r="M26" s="24"/>
      <c r="N26" t="s">
        <v>242</v>
      </c>
      <c r="Q26" s="28"/>
    </row>
    <row r="27" spans="1:17" ht="12.75">
      <c r="A27" s="12" t="s">
        <v>51</v>
      </c>
      <c r="B27" t="s">
        <v>48</v>
      </c>
      <c r="F27" s="20"/>
      <c r="G27" s="29">
        <v>2663</v>
      </c>
      <c r="H27" s="20"/>
      <c r="I27" s="29">
        <v>4098</v>
      </c>
      <c r="J27" s="24"/>
      <c r="K27" s="24"/>
      <c r="L27" s="24"/>
      <c r="M27" s="24"/>
      <c r="N27" t="s">
        <v>45</v>
      </c>
      <c r="Q27" s="28"/>
    </row>
    <row r="28" spans="7:17" ht="12.75">
      <c r="G28" s="8">
        <f>SUM(G22:G27)</f>
        <v>31814</v>
      </c>
      <c r="H28" s="8"/>
      <c r="I28" s="8">
        <f>SUM(I22:I27)</f>
        <v>33060</v>
      </c>
      <c r="J28" s="8"/>
      <c r="K28" s="8"/>
      <c r="L28" s="8"/>
      <c r="M28" s="8"/>
      <c r="N28" t="s">
        <v>46</v>
      </c>
      <c r="Q28" s="28"/>
    </row>
    <row r="29" spans="2:17" ht="12.75">
      <c r="B29" s="5" t="s">
        <v>49</v>
      </c>
      <c r="G29" s="8"/>
      <c r="I29" s="8"/>
      <c r="J29" s="8"/>
      <c r="K29" s="8"/>
      <c r="L29" s="8"/>
      <c r="M29" s="8"/>
      <c r="N29" t="s">
        <v>48</v>
      </c>
      <c r="Q29" s="29">
        <v>2663</v>
      </c>
    </row>
    <row r="30" spans="1:17" ht="12.75">
      <c r="A30" s="12" t="s">
        <v>58</v>
      </c>
      <c r="B30" t="s">
        <v>52</v>
      </c>
      <c r="F30" s="18"/>
      <c r="G30" s="27">
        <v>3464</v>
      </c>
      <c r="H30" s="18"/>
      <c r="I30" s="27">
        <v>2328</v>
      </c>
      <c r="J30" s="24"/>
      <c r="K30" s="24"/>
      <c r="L30" s="24"/>
      <c r="M30" s="24"/>
      <c r="Q30" s="8">
        <f>SUM(Q22:Q29)</f>
        <v>31221</v>
      </c>
    </row>
    <row r="31" spans="1:17" ht="12.75">
      <c r="A31" s="12" t="s">
        <v>59</v>
      </c>
      <c r="B31" t="s">
        <v>53</v>
      </c>
      <c r="F31" s="19"/>
      <c r="G31" s="28">
        <v>1663</v>
      </c>
      <c r="H31" s="19"/>
      <c r="I31" s="28">
        <v>2482</v>
      </c>
      <c r="J31" s="24"/>
      <c r="K31" s="24"/>
      <c r="L31" s="24"/>
      <c r="M31" s="24"/>
      <c r="N31" s="5" t="s">
        <v>49</v>
      </c>
      <c r="Q31" s="8"/>
    </row>
    <row r="32" spans="1:17" ht="12.75">
      <c r="A32" s="12" t="s">
        <v>63</v>
      </c>
      <c r="B32" t="s">
        <v>227</v>
      </c>
      <c r="F32" s="19"/>
      <c r="G32" s="28">
        <v>625</v>
      </c>
      <c r="H32" s="19"/>
      <c r="I32" s="81" t="s">
        <v>28</v>
      </c>
      <c r="J32" s="24"/>
      <c r="K32" s="24"/>
      <c r="L32" s="24"/>
      <c r="M32" s="24"/>
      <c r="N32" t="s">
        <v>52</v>
      </c>
      <c r="Q32" s="27">
        <v>3464</v>
      </c>
    </row>
    <row r="33" spans="1:17" ht="12.75">
      <c r="A33" s="12" t="s">
        <v>64</v>
      </c>
      <c r="B33" t="s">
        <v>54</v>
      </c>
      <c r="F33" s="19"/>
      <c r="G33" s="81" t="s">
        <v>28</v>
      </c>
      <c r="H33" s="19"/>
      <c r="I33" s="28">
        <v>1052</v>
      </c>
      <c r="J33" s="24"/>
      <c r="K33" s="24"/>
      <c r="L33" s="24"/>
      <c r="M33" s="24"/>
      <c r="N33" t="s">
        <v>53</v>
      </c>
      <c r="Q33" s="28">
        <v>1663</v>
      </c>
    </row>
    <row r="34" spans="1:17" ht="12.75">
      <c r="A34" s="12" t="s">
        <v>65</v>
      </c>
      <c r="B34" t="s">
        <v>60</v>
      </c>
      <c r="F34" s="20"/>
      <c r="G34" s="29">
        <v>890</v>
      </c>
      <c r="H34" s="20"/>
      <c r="I34" s="29">
        <v>895</v>
      </c>
      <c r="J34" s="24"/>
      <c r="K34" s="24"/>
      <c r="L34" s="24"/>
      <c r="M34" s="24"/>
      <c r="Q34" s="28"/>
    </row>
    <row r="35" spans="6:17" ht="12.75">
      <c r="F35" s="16"/>
      <c r="G35" s="23">
        <f>SUM(G30:G34)</f>
        <v>6642</v>
      </c>
      <c r="H35" s="16"/>
      <c r="I35" s="23">
        <v>6757</v>
      </c>
      <c r="J35" s="24"/>
      <c r="K35" s="24"/>
      <c r="L35" s="24"/>
      <c r="M35" s="24"/>
      <c r="N35" t="s">
        <v>54</v>
      </c>
      <c r="Q35" s="28"/>
    </row>
    <row r="36" spans="2:17" ht="12.75">
      <c r="B36" s="5" t="s">
        <v>61</v>
      </c>
      <c r="F36" s="16"/>
      <c r="G36" s="23">
        <f>G28-G35</f>
        <v>25172</v>
      </c>
      <c r="H36" s="16"/>
      <c r="I36" s="23">
        <v>26303</v>
      </c>
      <c r="J36" s="24"/>
      <c r="K36" s="24"/>
      <c r="L36" s="24"/>
      <c r="M36" s="24"/>
      <c r="N36" t="s">
        <v>228</v>
      </c>
      <c r="Q36" s="64">
        <v>-183</v>
      </c>
    </row>
    <row r="37" spans="6:17" ht="13.5" thickBot="1">
      <c r="F37" s="25"/>
      <c r="G37" s="30">
        <f>G36+G20</f>
        <v>48099</v>
      </c>
      <c r="H37" s="25"/>
      <c r="I37" s="30">
        <v>49347</v>
      </c>
      <c r="J37" s="24"/>
      <c r="K37" s="24"/>
      <c r="L37" s="24"/>
      <c r="M37" s="24"/>
      <c r="N37" t="s">
        <v>60</v>
      </c>
      <c r="Q37" s="29"/>
    </row>
    <row r="38" spans="7:17" ht="13.5" thickTop="1">
      <c r="G38" s="8"/>
      <c r="I38" s="8"/>
      <c r="J38" s="8"/>
      <c r="K38" s="8"/>
      <c r="L38" s="8"/>
      <c r="M38" s="8"/>
      <c r="Q38" s="23">
        <f>SUM(Q32:Q37)</f>
        <v>4944</v>
      </c>
    </row>
    <row r="39" spans="2:17" ht="12.75">
      <c r="B39" s="5" t="s">
        <v>62</v>
      </c>
      <c r="G39" s="8"/>
      <c r="I39" s="8"/>
      <c r="J39" s="8"/>
      <c r="K39" s="8"/>
      <c r="L39" s="8"/>
      <c r="M39" s="8"/>
      <c r="N39" s="5" t="s">
        <v>61</v>
      </c>
      <c r="Q39" s="23">
        <f>SUM(Q30-Q38)</f>
        <v>26277</v>
      </c>
    </row>
    <row r="40" spans="1:17" ht="13.5" thickBot="1">
      <c r="A40" s="12" t="s">
        <v>66</v>
      </c>
      <c r="B40" t="s">
        <v>67</v>
      </c>
      <c r="G40" s="8">
        <v>24300</v>
      </c>
      <c r="I40" s="8">
        <v>24300</v>
      </c>
      <c r="J40" s="8"/>
      <c r="K40" s="8"/>
      <c r="L40" s="8"/>
      <c r="M40" s="8"/>
      <c r="Q40" s="30">
        <f>SUM(Q17+Q39)+200</f>
        <v>47919</v>
      </c>
    </row>
    <row r="41" spans="1:17" ht="13.5" thickTop="1">
      <c r="A41" s="12" t="s">
        <v>73</v>
      </c>
      <c r="B41" t="s">
        <v>68</v>
      </c>
      <c r="C41" s="12" t="s">
        <v>69</v>
      </c>
      <c r="G41" s="8">
        <v>5937</v>
      </c>
      <c r="I41" s="8">
        <v>5937</v>
      </c>
      <c r="J41" s="8"/>
      <c r="K41" s="8"/>
      <c r="L41" s="8"/>
      <c r="M41" s="8"/>
      <c r="Q41" s="8"/>
    </row>
    <row r="42" spans="1:17" ht="12.75">
      <c r="A42" s="12" t="s">
        <v>74</v>
      </c>
      <c r="C42" s="12" t="s">
        <v>70</v>
      </c>
      <c r="G42" s="8">
        <v>1645</v>
      </c>
      <c r="I42" s="8">
        <v>1645</v>
      </c>
      <c r="J42" s="8"/>
      <c r="K42" s="8"/>
      <c r="L42" s="8"/>
      <c r="M42" s="8"/>
      <c r="Q42" s="8"/>
    </row>
    <row r="43" spans="1:17" ht="12.75">
      <c r="A43" s="12" t="s">
        <v>77</v>
      </c>
      <c r="C43" s="12" t="s">
        <v>71</v>
      </c>
      <c r="F43" s="22"/>
      <c r="G43" s="31">
        <v>15418</v>
      </c>
      <c r="H43" s="22"/>
      <c r="I43" s="31">
        <v>16440</v>
      </c>
      <c r="J43" s="24"/>
      <c r="K43" s="24"/>
      <c r="L43" s="24"/>
      <c r="M43" s="24"/>
      <c r="N43" s="5" t="s">
        <v>62</v>
      </c>
      <c r="Q43" s="8"/>
    </row>
    <row r="44" spans="6:17" ht="12.75">
      <c r="F44" s="22"/>
      <c r="G44" s="31">
        <v>47300</v>
      </c>
      <c r="H44" s="22"/>
      <c r="I44" s="31">
        <v>48322</v>
      </c>
      <c r="J44" s="24"/>
      <c r="K44" s="24"/>
      <c r="L44" s="24"/>
      <c r="M44" s="24"/>
      <c r="N44" t="s">
        <v>67</v>
      </c>
      <c r="Q44" s="8">
        <v>24300</v>
      </c>
    </row>
    <row r="45" spans="2:17" ht="12.75">
      <c r="B45" s="5" t="s">
        <v>72</v>
      </c>
      <c r="G45" s="8"/>
      <c r="I45" s="8"/>
      <c r="J45" s="8"/>
      <c r="K45" s="8"/>
      <c r="L45" s="8"/>
      <c r="M45" s="8"/>
      <c r="N45" t="s">
        <v>68</v>
      </c>
      <c r="O45" s="12" t="s">
        <v>69</v>
      </c>
      <c r="Q45" s="8">
        <v>5937</v>
      </c>
    </row>
    <row r="46" spans="1:17" ht="12.75">
      <c r="A46" s="12" t="s">
        <v>275</v>
      </c>
      <c r="B46" t="s">
        <v>75</v>
      </c>
      <c r="G46" s="8"/>
      <c r="I46" s="8">
        <v>226</v>
      </c>
      <c r="J46" s="8"/>
      <c r="K46" s="8"/>
      <c r="L46" s="8"/>
      <c r="M46" s="8"/>
      <c r="O46" s="12" t="s">
        <v>70</v>
      </c>
      <c r="Q46" s="8">
        <v>1645</v>
      </c>
    </row>
    <row r="47" spans="1:17" ht="12.75">
      <c r="A47" s="12" t="s">
        <v>276</v>
      </c>
      <c r="B47" t="s">
        <v>76</v>
      </c>
      <c r="F47" s="22"/>
      <c r="G47" s="31">
        <v>799</v>
      </c>
      <c r="H47" s="22"/>
      <c r="I47" s="31">
        <v>799</v>
      </c>
      <c r="J47" s="24"/>
      <c r="K47" s="24"/>
      <c r="L47" s="24"/>
      <c r="M47" s="24"/>
      <c r="O47" s="12" t="s">
        <v>71</v>
      </c>
      <c r="Q47" s="31">
        <v>14706</v>
      </c>
    </row>
    <row r="48" spans="6:17" ht="12.75">
      <c r="F48" s="16"/>
      <c r="G48" s="23">
        <v>799</v>
      </c>
      <c r="H48" s="16"/>
      <c r="I48" s="23">
        <v>1025</v>
      </c>
      <c r="J48" s="24"/>
      <c r="K48" s="24"/>
      <c r="L48" s="24"/>
      <c r="M48" s="24"/>
      <c r="Q48" s="31">
        <f>SUM(Q44:Q47)</f>
        <v>46588</v>
      </c>
    </row>
    <row r="49" spans="6:17" ht="13.5" thickBot="1">
      <c r="F49" s="25"/>
      <c r="G49" s="30">
        <v>48099</v>
      </c>
      <c r="H49" s="25"/>
      <c r="I49" s="30">
        <v>49347</v>
      </c>
      <c r="J49" s="24"/>
      <c r="K49" s="24"/>
      <c r="L49" s="24"/>
      <c r="M49" s="24"/>
      <c r="N49" s="5" t="s">
        <v>72</v>
      </c>
      <c r="Q49" s="8"/>
    </row>
    <row r="50" spans="1:17" ht="13.5" thickTop="1">
      <c r="A50" s="12" t="s">
        <v>279</v>
      </c>
      <c r="B50" t="s">
        <v>78</v>
      </c>
      <c r="F50" s="26"/>
      <c r="G50" s="66">
        <v>0.19465020576131686</v>
      </c>
      <c r="H50" s="26"/>
      <c r="I50" s="38">
        <v>0.20307407407407407</v>
      </c>
      <c r="J50" s="68"/>
      <c r="K50" s="68"/>
      <c r="L50" s="68"/>
      <c r="M50" s="68"/>
      <c r="N50" t="s">
        <v>75</v>
      </c>
      <c r="Q50" s="8">
        <v>890</v>
      </c>
    </row>
    <row r="51" spans="1:17" ht="12.75">
      <c r="A51" s="12"/>
      <c r="F51" s="21"/>
      <c r="G51" s="67"/>
      <c r="H51" s="21"/>
      <c r="I51" s="68"/>
      <c r="J51" s="68"/>
      <c r="K51" s="68"/>
      <c r="L51" s="68"/>
      <c r="M51" s="68"/>
      <c r="N51" t="s">
        <v>76</v>
      </c>
      <c r="Q51" s="31">
        <v>888</v>
      </c>
    </row>
    <row r="52" spans="6:17" ht="12.75">
      <c r="F52" s="21"/>
      <c r="G52" s="67"/>
      <c r="H52" s="21"/>
      <c r="I52" s="68"/>
      <c r="J52" s="68"/>
      <c r="K52" s="68"/>
      <c r="L52" s="68"/>
      <c r="M52" s="68"/>
      <c r="Q52" s="23">
        <f>SUM(Q50:Q51)</f>
        <v>1778</v>
      </c>
    </row>
    <row r="53" ht="13.5" thickBot="1">
      <c r="Q53" s="30">
        <f>SUM(Q48+Q52)</f>
        <v>48366</v>
      </c>
    </row>
    <row r="54" spans="1:17" ht="13.5" thickTop="1">
      <c r="A54" s="5" t="s">
        <v>79</v>
      </c>
      <c r="N54" t="s">
        <v>222</v>
      </c>
      <c r="Q54" s="65">
        <f>Q48/243000</f>
        <v>0.1917201646090535</v>
      </c>
    </row>
    <row r="55" ht="12.75">
      <c r="A55" s="5" t="s">
        <v>273</v>
      </c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18"/>
  <sheetViews>
    <sheetView workbookViewId="0" topLeftCell="A23">
      <selection activeCell="B43" sqref="B43"/>
    </sheetView>
  </sheetViews>
  <sheetFormatPr defaultColWidth="9.140625" defaultRowHeight="12.75"/>
  <cols>
    <col min="2" max="2" width="12.8515625" style="0" customWidth="1"/>
    <col min="3" max="3" width="14.00390625" style="0" customWidth="1"/>
    <col min="4" max="4" width="18.421875" style="0" customWidth="1"/>
    <col min="5" max="6" width="12.8515625" style="0" hidden="1" customWidth="1"/>
    <col min="7" max="7" width="13.8515625" style="0" customWidth="1"/>
    <col min="8" max="8" width="14.140625" style="0" hidden="1" customWidth="1"/>
    <col min="9" max="9" width="13.140625" style="0" customWidth="1"/>
    <col min="11" max="11" width="11.28125" style="0" customWidth="1"/>
    <col min="12" max="12" width="8.140625" style="0" customWidth="1"/>
  </cols>
  <sheetData>
    <row r="3" spans="1:2" ht="18.75">
      <c r="A3" s="1" t="s">
        <v>0</v>
      </c>
      <c r="B3" s="2"/>
    </row>
    <row r="4" spans="1:2" ht="15.75">
      <c r="A4" s="2"/>
      <c r="B4" s="3" t="s">
        <v>1</v>
      </c>
    </row>
    <row r="5" spans="1:2" ht="12.75">
      <c r="A5" s="2"/>
      <c r="B5" s="4" t="s">
        <v>2</v>
      </c>
    </row>
    <row r="7" ht="12.75">
      <c r="A7" s="5" t="s">
        <v>93</v>
      </c>
    </row>
    <row r="8" ht="12.75">
      <c r="A8" s="5" t="s">
        <v>249</v>
      </c>
    </row>
    <row r="9" spans="7:9" ht="12.75">
      <c r="G9" s="5" t="s">
        <v>4</v>
      </c>
      <c r="I9" s="5" t="s">
        <v>4</v>
      </c>
    </row>
    <row r="10" spans="7:9" ht="12.75">
      <c r="G10" s="14">
        <v>2005</v>
      </c>
      <c r="I10" s="14">
        <v>2004</v>
      </c>
    </row>
    <row r="11" spans="7:9" ht="12.75">
      <c r="G11" s="5" t="s">
        <v>250</v>
      </c>
      <c r="I11" s="5" t="s">
        <v>250</v>
      </c>
    </row>
    <row r="12" spans="7:9" ht="12.75">
      <c r="G12" s="5" t="s">
        <v>94</v>
      </c>
      <c r="I12" s="5" t="s">
        <v>94</v>
      </c>
    </row>
    <row r="13" spans="7:9" ht="12.75">
      <c r="G13" s="5" t="s">
        <v>241</v>
      </c>
      <c r="I13" s="5" t="s">
        <v>251</v>
      </c>
    </row>
    <row r="14" spans="7:9" ht="12.75">
      <c r="G14" t="s">
        <v>7</v>
      </c>
      <c r="I14" t="s">
        <v>7</v>
      </c>
    </row>
    <row r="16" spans="1:9" ht="12.75">
      <c r="A16" t="s">
        <v>95</v>
      </c>
      <c r="G16" s="34">
        <v>-1022</v>
      </c>
      <c r="H16" s="8"/>
      <c r="I16" s="88">
        <v>903</v>
      </c>
    </row>
    <row r="17" spans="1:9" ht="12.75">
      <c r="A17" s="5" t="s">
        <v>233</v>
      </c>
      <c r="G17" s="34"/>
      <c r="H17" s="8"/>
      <c r="I17" s="88"/>
    </row>
    <row r="18" spans="7:9" ht="12.75">
      <c r="G18" s="34"/>
      <c r="H18" s="8"/>
      <c r="I18" s="88"/>
    </row>
    <row r="19" spans="1:9" ht="12.75">
      <c r="A19" t="s">
        <v>296</v>
      </c>
      <c r="G19" s="34">
        <v>919</v>
      </c>
      <c r="H19" s="8"/>
      <c r="I19" s="88">
        <v>947</v>
      </c>
    </row>
    <row r="20" spans="1:9" ht="12.75">
      <c r="A20" t="s">
        <v>297</v>
      </c>
      <c r="G20" s="34">
        <v>13</v>
      </c>
      <c r="H20" s="8"/>
      <c r="I20" s="88">
        <v>24</v>
      </c>
    </row>
    <row r="21" spans="1:11" ht="13.5" thickBot="1">
      <c r="A21" t="s">
        <v>298</v>
      </c>
      <c r="G21" s="89">
        <v>-1</v>
      </c>
      <c r="H21" s="9"/>
      <c r="I21" s="90">
        <v>-12</v>
      </c>
      <c r="K21" s="73"/>
    </row>
    <row r="22" spans="1:9" ht="12.75">
      <c r="A22" t="s">
        <v>221</v>
      </c>
      <c r="G22" s="34">
        <f>SUM(G16:G21)</f>
        <v>-91</v>
      </c>
      <c r="H22" s="8"/>
      <c r="I22" s="88">
        <f>SUM(I16:I21)</f>
        <v>1862</v>
      </c>
    </row>
    <row r="23" spans="7:9" ht="12.75">
      <c r="G23" s="34"/>
      <c r="H23" s="8"/>
      <c r="I23" s="8"/>
    </row>
    <row r="24" spans="1:9" ht="12.75">
      <c r="A24" s="5" t="s">
        <v>96</v>
      </c>
      <c r="G24" s="34"/>
      <c r="H24" s="8"/>
      <c r="I24" s="74"/>
    </row>
    <row r="25" spans="1:9" ht="12.75">
      <c r="A25" t="s">
        <v>97</v>
      </c>
      <c r="G25" s="34">
        <v>-971</v>
      </c>
      <c r="H25" s="8"/>
      <c r="I25" s="74">
        <v>-79</v>
      </c>
    </row>
    <row r="26" spans="1:9" ht="12.75">
      <c r="A26" t="s">
        <v>98</v>
      </c>
      <c r="G26" s="39">
        <v>782</v>
      </c>
      <c r="H26" s="8"/>
      <c r="I26" s="74">
        <v>-1986</v>
      </c>
    </row>
    <row r="27" spans="1:9" ht="12.75">
      <c r="A27" t="s">
        <v>99</v>
      </c>
      <c r="G27" s="36">
        <v>942</v>
      </c>
      <c r="H27" s="8"/>
      <c r="I27" s="75">
        <v>-1717</v>
      </c>
    </row>
    <row r="28" spans="7:8" ht="12.75">
      <c r="G28" s="34"/>
      <c r="H28" s="8"/>
    </row>
    <row r="29" spans="1:9" ht="12.75">
      <c r="A29" t="s">
        <v>100</v>
      </c>
      <c r="G29" s="34">
        <f>SUM(G22:G28)</f>
        <v>662</v>
      </c>
      <c r="H29" s="8"/>
      <c r="I29" s="34">
        <v>-1920</v>
      </c>
    </row>
    <row r="30" spans="7:9" ht="12.75">
      <c r="G30" s="34"/>
      <c r="H30" s="8"/>
      <c r="I30" s="8"/>
    </row>
    <row r="31" spans="1:9" ht="12.75">
      <c r="A31" t="s">
        <v>101</v>
      </c>
      <c r="G31" s="85" t="s">
        <v>28</v>
      </c>
      <c r="H31" s="8"/>
      <c r="I31" s="36">
        <v>-13</v>
      </c>
    </row>
    <row r="32" spans="1:9" ht="12.75">
      <c r="A32" s="5" t="s">
        <v>102</v>
      </c>
      <c r="G32" s="34"/>
      <c r="H32" s="8"/>
      <c r="I32" s="8"/>
    </row>
    <row r="33" spans="1:9" ht="12.75">
      <c r="A33" s="5" t="s">
        <v>103</v>
      </c>
      <c r="G33" s="34">
        <v>662</v>
      </c>
      <c r="H33" s="8"/>
      <c r="I33" s="34">
        <v>-1933</v>
      </c>
    </row>
    <row r="34" spans="7:9" ht="12.75">
      <c r="G34" s="34"/>
      <c r="H34" s="8"/>
      <c r="I34" s="8"/>
    </row>
    <row r="35" spans="1:9" ht="12.75">
      <c r="A35" s="5" t="s">
        <v>104</v>
      </c>
      <c r="G35" s="34"/>
      <c r="H35" s="8"/>
      <c r="I35" s="8"/>
    </row>
    <row r="36" spans="1:9" ht="12.75">
      <c r="A36" t="s">
        <v>105</v>
      </c>
      <c r="G36" s="34">
        <v>1</v>
      </c>
      <c r="H36" s="8"/>
      <c r="I36" s="8">
        <v>12</v>
      </c>
    </row>
    <row r="37" spans="1:9" ht="12.75">
      <c r="A37" t="s">
        <v>106</v>
      </c>
      <c r="G37" s="34">
        <v>-582</v>
      </c>
      <c r="H37" s="8"/>
      <c r="I37" s="34">
        <v>-567</v>
      </c>
    </row>
    <row r="38" spans="1:9" ht="12.75">
      <c r="A38" t="s">
        <v>257</v>
      </c>
      <c r="G38" s="34">
        <v>-220</v>
      </c>
      <c r="H38" s="8"/>
      <c r="I38" s="8">
        <v>58</v>
      </c>
    </row>
    <row r="39" spans="1:9" ht="12.75">
      <c r="A39" t="s">
        <v>107</v>
      </c>
      <c r="G39" s="37">
        <v>-801</v>
      </c>
      <c r="H39" s="8"/>
      <c r="I39" s="37">
        <v>-497</v>
      </c>
    </row>
    <row r="40" spans="7:9" ht="12.75">
      <c r="G40" s="36">
        <v>-139</v>
      </c>
      <c r="H40" s="31"/>
      <c r="I40" s="75">
        <v>-2430</v>
      </c>
    </row>
    <row r="41" spans="1:9" ht="12.75">
      <c r="A41" s="5" t="s">
        <v>108</v>
      </c>
      <c r="G41" s="34"/>
      <c r="H41" s="8"/>
      <c r="I41" s="8"/>
    </row>
    <row r="42" spans="1:9" ht="12.75">
      <c r="A42" s="5"/>
      <c r="B42" t="s">
        <v>256</v>
      </c>
      <c r="G42" s="34">
        <v>-1052</v>
      </c>
      <c r="H42" s="8"/>
      <c r="I42" s="41" t="s">
        <v>28</v>
      </c>
    </row>
    <row r="43" spans="2:9" ht="12.75">
      <c r="B43" t="s">
        <v>300</v>
      </c>
      <c r="G43" s="34">
        <v>-231</v>
      </c>
      <c r="H43" s="8"/>
      <c r="I43" s="34">
        <v>-221</v>
      </c>
    </row>
    <row r="44" spans="2:9" ht="12.75">
      <c r="B44" t="s">
        <v>299</v>
      </c>
      <c r="G44" s="39">
        <v>-13</v>
      </c>
      <c r="H44" s="8"/>
      <c r="I44" s="91">
        <v>-24</v>
      </c>
    </row>
    <row r="45" spans="1:9" ht="12.75">
      <c r="A45" t="s">
        <v>109</v>
      </c>
      <c r="G45" s="37">
        <v>-1296</v>
      </c>
      <c r="H45" s="31"/>
      <c r="I45" s="37">
        <v>-245</v>
      </c>
    </row>
    <row r="46" spans="7:9" ht="12.75">
      <c r="G46" s="86"/>
      <c r="H46" s="24"/>
      <c r="I46" s="87"/>
    </row>
    <row r="47" spans="1:9" ht="12.75">
      <c r="A47" t="s">
        <v>110</v>
      </c>
      <c r="G47" s="34">
        <v>-1435</v>
      </c>
      <c r="H47" s="8"/>
      <c r="I47" s="34">
        <v>-2675</v>
      </c>
    </row>
    <row r="48" spans="7:9" ht="12.75">
      <c r="G48" s="34"/>
      <c r="H48" s="8"/>
      <c r="I48" s="8"/>
    </row>
    <row r="49" spans="1:9" ht="12.75">
      <c r="A49" t="s">
        <v>111</v>
      </c>
      <c r="G49" s="34">
        <v>4098</v>
      </c>
      <c r="H49" s="8"/>
      <c r="I49" s="8">
        <v>6058</v>
      </c>
    </row>
    <row r="50" spans="7:9" ht="12.75">
      <c r="G50" s="34"/>
      <c r="H50" s="8"/>
      <c r="I50" s="8"/>
    </row>
    <row r="51" spans="1:9" ht="13.5" thickBot="1">
      <c r="A51" t="s">
        <v>112</v>
      </c>
      <c r="G51" s="63">
        <v>2663</v>
      </c>
      <c r="H51" s="8"/>
      <c r="I51" s="30">
        <v>3383</v>
      </c>
    </row>
    <row r="52" ht="13.5" thickTop="1"/>
    <row r="53" ht="12.75">
      <c r="A53" s="5" t="s">
        <v>113</v>
      </c>
    </row>
    <row r="54" ht="12.75">
      <c r="A54" s="5" t="s">
        <v>240</v>
      </c>
    </row>
    <row r="56" spans="3:5" ht="12.75">
      <c r="C56" s="72"/>
      <c r="D56" s="72"/>
      <c r="E56" s="72"/>
    </row>
    <row r="57" spans="3:5" ht="12.75">
      <c r="C57" s="72"/>
      <c r="D57" s="72"/>
      <c r="E57" s="72"/>
    </row>
    <row r="58" spans="3:5" ht="12.75">
      <c r="C58" s="72"/>
      <c r="D58" s="72"/>
      <c r="E58" s="72"/>
    </row>
    <row r="59" spans="3:5" ht="12.75">
      <c r="C59" s="72"/>
      <c r="D59" s="72"/>
      <c r="E59" s="72"/>
    </row>
    <row r="60" spans="3:5" ht="12.75">
      <c r="C60" s="72"/>
      <c r="D60" s="72"/>
      <c r="E60" s="72"/>
    </row>
    <row r="61" spans="3:5" ht="12.75">
      <c r="C61" s="72"/>
      <c r="D61" s="72"/>
      <c r="E61" s="72"/>
    </row>
    <row r="62" spans="3:5" ht="12.75">
      <c r="C62" s="72"/>
      <c r="D62" s="72"/>
      <c r="E62" s="72"/>
    </row>
    <row r="63" spans="3:5" ht="12.75">
      <c r="C63" s="72"/>
      <c r="D63" s="72"/>
      <c r="E63" s="72"/>
    </row>
    <row r="64" spans="3:5" ht="12.75">
      <c r="C64" s="72"/>
      <c r="D64" s="72"/>
      <c r="E64" s="72"/>
    </row>
    <row r="65" spans="3:5" ht="12.75">
      <c r="C65" s="72"/>
      <c r="D65" s="72"/>
      <c r="E65" s="72"/>
    </row>
    <row r="66" spans="3:5" ht="12.75">
      <c r="C66" s="72"/>
      <c r="D66" s="72"/>
      <c r="E66" s="72"/>
    </row>
    <row r="67" spans="3:5" ht="12.75">
      <c r="C67" s="72"/>
      <c r="D67" s="72"/>
      <c r="E67" s="72"/>
    </row>
    <row r="68" spans="3:5" ht="12.75">
      <c r="C68" s="72"/>
      <c r="D68" s="72"/>
      <c r="E68" s="72"/>
    </row>
    <row r="69" spans="3:5" ht="12.75">
      <c r="C69" s="72"/>
      <c r="D69" s="72"/>
      <c r="E69" s="72"/>
    </row>
    <row r="70" spans="3:5" ht="12.75">
      <c r="C70" s="72"/>
      <c r="D70" s="72"/>
      <c r="E70" s="72"/>
    </row>
    <row r="71" spans="3:5" ht="12.75">
      <c r="C71" s="72"/>
      <c r="D71" s="72"/>
      <c r="E71" s="72"/>
    </row>
    <row r="72" spans="3:5" ht="12.75">
      <c r="C72" s="72"/>
      <c r="D72" s="72"/>
      <c r="E72" s="72"/>
    </row>
    <row r="73" spans="3:5" ht="12.75">
      <c r="C73" s="72"/>
      <c r="D73" s="72"/>
      <c r="E73" s="72"/>
    </row>
    <row r="74" spans="3:5" ht="12.75">
      <c r="C74" s="72"/>
      <c r="D74" s="72"/>
      <c r="E74" s="72"/>
    </row>
    <row r="75" spans="3:5" ht="12.75">
      <c r="C75" s="72"/>
      <c r="D75" s="72"/>
      <c r="E75" s="72"/>
    </row>
    <row r="76" spans="3:5" ht="12.75">
      <c r="C76" s="72"/>
      <c r="D76" s="72"/>
      <c r="E76" s="72"/>
    </row>
    <row r="77" spans="3:5" ht="12.75">
      <c r="C77" s="72"/>
      <c r="D77" s="72"/>
      <c r="E77" s="72"/>
    </row>
    <row r="78" spans="3:5" ht="12.75">
      <c r="C78" s="72"/>
      <c r="D78" s="72"/>
      <c r="E78" s="72"/>
    </row>
    <row r="79" spans="3:5" ht="12.75">
      <c r="C79" s="72"/>
      <c r="D79" s="72"/>
      <c r="E79" s="72"/>
    </row>
    <row r="80" spans="3:5" ht="12.75">
      <c r="C80" s="72"/>
      <c r="D80" s="72"/>
      <c r="E80" s="72"/>
    </row>
    <row r="81" spans="3:5" ht="12.75">
      <c r="C81" s="72"/>
      <c r="D81" s="72"/>
      <c r="E81" s="72"/>
    </row>
    <row r="82" spans="3:5" ht="12.75">
      <c r="C82" s="72"/>
      <c r="D82" s="72"/>
      <c r="E82" s="72"/>
    </row>
    <row r="83" spans="3:5" ht="12.75">
      <c r="C83" s="72"/>
      <c r="D83" s="72"/>
      <c r="E83" s="72"/>
    </row>
    <row r="84" spans="3:5" ht="12.75">
      <c r="C84" s="72"/>
      <c r="D84" s="72"/>
      <c r="E84" s="72"/>
    </row>
    <row r="85" spans="3:5" ht="12.75">
      <c r="C85" s="72"/>
      <c r="D85" s="72"/>
      <c r="E85" s="72"/>
    </row>
    <row r="86" spans="3:5" ht="12.75">
      <c r="C86" s="72"/>
      <c r="D86" s="72"/>
      <c r="E86" s="72"/>
    </row>
    <row r="87" spans="3:5" ht="12.75">
      <c r="C87" s="72"/>
      <c r="D87" s="72"/>
      <c r="E87" s="72"/>
    </row>
    <row r="88" spans="3:5" ht="12.75">
      <c r="C88" s="72"/>
      <c r="D88" s="72"/>
      <c r="E88" s="72"/>
    </row>
    <row r="89" spans="3:5" ht="12.75">
      <c r="C89" s="72"/>
      <c r="D89" s="72"/>
      <c r="E89" s="72"/>
    </row>
    <row r="90" spans="3:5" ht="12.75">
      <c r="C90" s="72"/>
      <c r="D90" s="72"/>
      <c r="E90" s="72"/>
    </row>
    <row r="91" spans="3:5" ht="12.75">
      <c r="C91" s="72"/>
      <c r="D91" s="72"/>
      <c r="E91" s="72"/>
    </row>
    <row r="92" spans="3:5" ht="12.75">
      <c r="C92" s="72"/>
      <c r="D92" s="72"/>
      <c r="E92" s="72"/>
    </row>
    <row r="93" spans="3:5" ht="12.75">
      <c r="C93" s="72"/>
      <c r="D93" s="72"/>
      <c r="E93" s="72"/>
    </row>
    <row r="94" spans="3:5" ht="12.75">
      <c r="C94" s="72"/>
      <c r="D94" s="72"/>
      <c r="E94" s="72"/>
    </row>
    <row r="95" spans="3:5" ht="12.75">
      <c r="C95" s="72"/>
      <c r="D95" s="72"/>
      <c r="E95" s="72"/>
    </row>
    <row r="96" spans="3:5" ht="12.75">
      <c r="C96" s="72"/>
      <c r="D96" s="72"/>
      <c r="E96" s="72"/>
    </row>
    <row r="97" spans="3:5" ht="12.75">
      <c r="C97" s="72"/>
      <c r="D97" s="72"/>
      <c r="E97" s="72"/>
    </row>
    <row r="98" spans="3:5" ht="12.75">
      <c r="C98" s="72"/>
      <c r="D98" s="72"/>
      <c r="E98" s="72"/>
    </row>
    <row r="99" spans="3:5" ht="12.75">
      <c r="C99" s="72"/>
      <c r="D99" s="72"/>
      <c r="E99" s="72"/>
    </row>
    <row r="100" spans="3:5" ht="12.75">
      <c r="C100" s="72"/>
      <c r="D100" s="72"/>
      <c r="E100" s="72"/>
    </row>
    <row r="101" spans="3:5" ht="12.75">
      <c r="C101" s="72"/>
      <c r="D101" s="72"/>
      <c r="E101" s="72"/>
    </row>
    <row r="102" spans="3:5" ht="12.75">
      <c r="C102" s="72"/>
      <c r="D102" s="72"/>
      <c r="E102" s="72"/>
    </row>
    <row r="103" spans="3:5" ht="12.75">
      <c r="C103" s="72"/>
      <c r="D103" s="72"/>
      <c r="E103" s="72"/>
    </row>
    <row r="104" spans="3:5" ht="12.75">
      <c r="C104" s="72"/>
      <c r="D104" s="72"/>
      <c r="E104" s="72"/>
    </row>
    <row r="105" spans="3:5" ht="12.75">
      <c r="C105" s="72"/>
      <c r="D105" s="72"/>
      <c r="E105" s="72"/>
    </row>
    <row r="106" spans="3:5" ht="12.75">
      <c r="C106" s="72"/>
      <c r="D106" s="72"/>
      <c r="E106" s="72"/>
    </row>
    <row r="107" spans="3:5" ht="12.75">
      <c r="C107" s="72"/>
      <c r="D107" s="72"/>
      <c r="E107" s="72"/>
    </row>
    <row r="108" spans="3:5" ht="12.75">
      <c r="C108" s="72"/>
      <c r="D108" s="72"/>
      <c r="E108" s="72"/>
    </row>
    <row r="109" spans="3:5" ht="12.75">
      <c r="C109" s="72"/>
      <c r="D109" s="72"/>
      <c r="E109" s="72"/>
    </row>
    <row r="110" spans="3:5" ht="12.75">
      <c r="C110" s="72"/>
      <c r="D110" s="72"/>
      <c r="E110" s="72"/>
    </row>
    <row r="111" spans="3:5" ht="12.75">
      <c r="C111" s="72"/>
      <c r="D111" s="72"/>
      <c r="E111" s="72"/>
    </row>
    <row r="112" spans="3:5" ht="12.75">
      <c r="C112" s="72"/>
      <c r="D112" s="72"/>
      <c r="E112" s="72"/>
    </row>
    <row r="113" spans="3:5" ht="12.75">
      <c r="C113" s="72"/>
      <c r="D113" s="72"/>
      <c r="E113" s="72"/>
    </row>
    <row r="114" spans="3:5" ht="12.75">
      <c r="C114" s="72"/>
      <c r="D114" s="72"/>
      <c r="E114" s="72"/>
    </row>
    <row r="115" spans="3:5" ht="12.75">
      <c r="C115" s="72"/>
      <c r="D115" s="72"/>
      <c r="E115" s="72"/>
    </row>
    <row r="116" spans="3:5" ht="12.75">
      <c r="C116" s="72"/>
      <c r="D116" s="72"/>
      <c r="E116" s="72"/>
    </row>
    <row r="117" spans="3:5" ht="12.75">
      <c r="C117" s="72"/>
      <c r="D117" s="72"/>
      <c r="E117" s="72"/>
    </row>
    <row r="118" spans="3:5" ht="12.75">
      <c r="C118" s="72"/>
      <c r="D118" s="72"/>
      <c r="E118" s="72"/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4:I42"/>
  <sheetViews>
    <sheetView workbookViewId="0" topLeftCell="A9">
      <pane xSplit="3" ySplit="8" topLeftCell="D32" activePane="bottomRight" state="frozen"/>
      <selection pane="topLeft" activeCell="A9" sqref="A9"/>
      <selection pane="topRight" activeCell="D9" sqref="D9"/>
      <selection pane="bottomLeft" activeCell="A17" sqref="A17"/>
      <selection pane="bottomRight" activeCell="I44" sqref="I44"/>
    </sheetView>
  </sheetViews>
  <sheetFormatPr defaultColWidth="9.140625" defaultRowHeight="12.75"/>
  <cols>
    <col min="5" max="5" width="10.7109375" style="0" customWidth="1"/>
    <col min="6" max="7" width="10.421875" style="0" customWidth="1"/>
  </cols>
  <sheetData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8" ht="12.75">
      <c r="A8" s="5" t="s">
        <v>80</v>
      </c>
    </row>
    <row r="9" ht="12.75">
      <c r="A9" s="5" t="s">
        <v>248</v>
      </c>
    </row>
    <row r="10" spans="8:9" ht="12.75">
      <c r="H10" s="93" t="s">
        <v>4</v>
      </c>
      <c r="I10" s="93"/>
    </row>
    <row r="11" spans="5:9" ht="12.75">
      <c r="E11" s="10"/>
      <c r="F11" s="10" t="s">
        <v>83</v>
      </c>
      <c r="G11" s="10" t="s">
        <v>83</v>
      </c>
      <c r="H11" s="10"/>
      <c r="I11" s="10"/>
    </row>
    <row r="12" spans="5:9" ht="12.75">
      <c r="E12" s="10" t="s">
        <v>81</v>
      </c>
      <c r="F12" s="10" t="s">
        <v>84</v>
      </c>
      <c r="G12" s="10" t="s">
        <v>84</v>
      </c>
      <c r="H12" s="10" t="s">
        <v>87</v>
      </c>
      <c r="I12" s="10" t="s">
        <v>89</v>
      </c>
    </row>
    <row r="13" spans="5:9" ht="12.75">
      <c r="E13" s="33" t="s">
        <v>82</v>
      </c>
      <c r="F13" s="33" t="s">
        <v>85</v>
      </c>
      <c r="G13" s="33" t="s">
        <v>86</v>
      </c>
      <c r="H13" s="33" t="s">
        <v>88</v>
      </c>
      <c r="I13" s="33"/>
    </row>
    <row r="14" spans="5:9" ht="12.75">
      <c r="E14" s="10" t="s">
        <v>7</v>
      </c>
      <c r="F14" s="10" t="s">
        <v>7</v>
      </c>
      <c r="G14" s="10" t="s">
        <v>7</v>
      </c>
      <c r="H14" s="10" t="s">
        <v>7</v>
      </c>
      <c r="I14" s="10" t="s">
        <v>7</v>
      </c>
    </row>
    <row r="15" ht="12.75">
      <c r="A15" s="7" t="s">
        <v>243</v>
      </c>
    </row>
    <row r="17" spans="1:9" ht="12.75">
      <c r="A17" t="s">
        <v>244</v>
      </c>
      <c r="E17" s="8">
        <v>24300</v>
      </c>
      <c r="F17" s="8">
        <v>5937</v>
      </c>
      <c r="G17" s="8">
        <v>1645</v>
      </c>
      <c r="H17" s="8">
        <v>16440</v>
      </c>
      <c r="I17" s="8">
        <v>48322</v>
      </c>
    </row>
    <row r="18" spans="5:9" ht="12.75">
      <c r="E18" s="8"/>
      <c r="F18" s="8"/>
      <c r="G18" s="8"/>
      <c r="H18" s="8"/>
      <c r="I18" s="8"/>
    </row>
    <row r="19" spans="1:9" ht="12.75">
      <c r="A19" s="40" t="s">
        <v>230</v>
      </c>
      <c r="E19" s="8"/>
      <c r="F19" s="8"/>
      <c r="G19" s="8"/>
      <c r="H19" s="34">
        <v>-1022</v>
      </c>
      <c r="I19" s="34">
        <v>-1022</v>
      </c>
    </row>
    <row r="20" spans="1:9" ht="12.75">
      <c r="A20" t="s">
        <v>90</v>
      </c>
      <c r="E20" s="8"/>
      <c r="F20" s="8"/>
      <c r="G20" s="8"/>
      <c r="H20" s="34"/>
      <c r="I20" s="8"/>
    </row>
    <row r="21" spans="5:9" ht="12.75">
      <c r="E21" s="8"/>
      <c r="F21" s="8"/>
      <c r="G21" s="8"/>
      <c r="H21" s="34"/>
      <c r="I21" s="8"/>
    </row>
    <row r="22" spans="1:9" ht="12.75">
      <c r="A22" t="s">
        <v>91</v>
      </c>
      <c r="E22" s="8"/>
      <c r="F22" s="8"/>
      <c r="G22" s="8"/>
      <c r="H22" s="39">
        <v>0</v>
      </c>
      <c r="I22" s="34">
        <v>0</v>
      </c>
    </row>
    <row r="23" spans="5:9" ht="12.75">
      <c r="E23" s="8"/>
      <c r="F23" s="8"/>
      <c r="G23" s="8"/>
      <c r="H23" s="34"/>
      <c r="I23" s="8"/>
    </row>
    <row r="24" spans="1:9" ht="13.5" thickBot="1">
      <c r="A24" t="s">
        <v>247</v>
      </c>
      <c r="E24" s="30">
        <v>24300</v>
      </c>
      <c r="F24" s="30">
        <v>5937</v>
      </c>
      <c r="G24" s="30">
        <v>1645</v>
      </c>
      <c r="H24" s="30">
        <v>15418</v>
      </c>
      <c r="I24" s="30">
        <v>47300</v>
      </c>
    </row>
    <row r="25" spans="5:9" ht="13.5" thickTop="1">
      <c r="E25" s="8"/>
      <c r="F25" s="8"/>
      <c r="G25" s="8"/>
      <c r="H25" s="8"/>
      <c r="I25" s="8"/>
    </row>
    <row r="26" spans="5:9" ht="12.75">
      <c r="E26" s="8"/>
      <c r="F26" s="8"/>
      <c r="G26" s="8"/>
      <c r="H26" s="8"/>
      <c r="I26" s="8"/>
    </row>
    <row r="27" spans="5:9" ht="12.75">
      <c r="E27" s="8"/>
      <c r="F27" s="8"/>
      <c r="G27" s="8"/>
      <c r="H27" s="8"/>
      <c r="I27" s="8"/>
    </row>
    <row r="28" spans="1:9" ht="12.75">
      <c r="A28" s="7" t="s">
        <v>245</v>
      </c>
      <c r="E28" s="8"/>
      <c r="F28" s="8"/>
      <c r="G28" s="8"/>
      <c r="H28" s="8"/>
      <c r="I28" s="8"/>
    </row>
    <row r="29" spans="5:9" ht="12.75">
      <c r="E29" s="8"/>
      <c r="F29" s="8"/>
      <c r="G29" s="8"/>
      <c r="H29" s="8"/>
      <c r="I29" s="8"/>
    </row>
    <row r="30" spans="1:9" ht="12.75">
      <c r="A30" t="s">
        <v>234</v>
      </c>
      <c r="E30" s="8">
        <v>20250</v>
      </c>
      <c r="F30" s="8">
        <v>5937</v>
      </c>
      <c r="G30" s="8">
        <v>1680</v>
      </c>
      <c r="H30" s="8">
        <v>20686</v>
      </c>
      <c r="I30" s="8">
        <v>48553</v>
      </c>
    </row>
    <row r="31" spans="5:9" ht="12.75">
      <c r="E31" s="8"/>
      <c r="F31" s="8"/>
      <c r="G31" s="8"/>
      <c r="H31" s="8"/>
      <c r="I31" s="8"/>
    </row>
    <row r="32" spans="1:9" ht="12.75">
      <c r="A32" t="s">
        <v>219</v>
      </c>
      <c r="E32" s="8"/>
      <c r="F32" s="8"/>
      <c r="G32" s="8"/>
      <c r="H32" s="8">
        <v>903</v>
      </c>
      <c r="I32" s="8">
        <v>903</v>
      </c>
    </row>
    <row r="33" spans="1:9" ht="12.75">
      <c r="A33" t="s">
        <v>90</v>
      </c>
      <c r="E33" s="8"/>
      <c r="F33" s="8"/>
      <c r="G33" s="8"/>
      <c r="H33" s="8"/>
      <c r="I33" s="8"/>
    </row>
    <row r="34" spans="5:9" ht="12.75">
      <c r="E34" s="8"/>
      <c r="F34" s="8"/>
      <c r="G34" s="8"/>
      <c r="H34" s="8"/>
      <c r="I34" s="8"/>
    </row>
    <row r="35" spans="1:9" ht="12.75">
      <c r="A35" t="s">
        <v>91</v>
      </c>
      <c r="E35" s="8"/>
      <c r="F35" s="8"/>
      <c r="G35" s="8"/>
      <c r="H35" s="34" t="s">
        <v>28</v>
      </c>
      <c r="I35" s="34" t="s">
        <v>28</v>
      </c>
    </row>
    <row r="36" spans="5:9" ht="12.75">
      <c r="E36" s="8"/>
      <c r="F36" s="8"/>
      <c r="G36" s="8"/>
      <c r="H36" s="8"/>
      <c r="I36" s="8"/>
    </row>
    <row r="37" spans="5:9" ht="12.75">
      <c r="E37" s="8"/>
      <c r="F37" s="8"/>
      <c r="G37" s="8"/>
      <c r="H37" s="8"/>
      <c r="I37" s="8"/>
    </row>
    <row r="38" spans="1:9" ht="13.5" thickBot="1">
      <c r="A38" t="s">
        <v>246</v>
      </c>
      <c r="E38" s="30">
        <v>20250</v>
      </c>
      <c r="F38" s="30">
        <v>5937</v>
      </c>
      <c r="G38" s="30">
        <v>1680</v>
      </c>
      <c r="H38" s="30">
        <v>21589</v>
      </c>
      <c r="I38" s="30">
        <v>49456</v>
      </c>
    </row>
    <row r="39" ht="13.5" thickTop="1"/>
    <row r="41" ht="12.75">
      <c r="A41" s="5" t="s">
        <v>92</v>
      </c>
    </row>
    <row r="42" ht="12.75">
      <c r="A42" s="5" t="s">
        <v>269</v>
      </c>
    </row>
  </sheetData>
  <mergeCells count="1">
    <mergeCell ref="H10:I10"/>
  </mergeCells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4:J158"/>
  <sheetViews>
    <sheetView workbookViewId="0" topLeftCell="A27">
      <selection activeCell="D45" sqref="D45"/>
    </sheetView>
  </sheetViews>
  <sheetFormatPr defaultColWidth="9.140625" defaultRowHeight="12.75"/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5" t="s">
        <v>254</v>
      </c>
    </row>
    <row r="9" ht="12.75">
      <c r="A9" s="40"/>
    </row>
    <row r="10" ht="12.75">
      <c r="A10" s="7" t="s">
        <v>159</v>
      </c>
    </row>
    <row r="12" ht="12.75">
      <c r="A12" s="6" t="s">
        <v>158</v>
      </c>
    </row>
    <row r="13" ht="12.75">
      <c r="A13" t="s">
        <v>274</v>
      </c>
    </row>
    <row r="14" ht="12.75">
      <c r="A14" t="s">
        <v>272</v>
      </c>
    </row>
    <row r="15" ht="12.75">
      <c r="A15" t="s">
        <v>281</v>
      </c>
    </row>
    <row r="16" ht="12.75">
      <c r="A16" t="s">
        <v>266</v>
      </c>
    </row>
    <row r="18" ht="12.75">
      <c r="A18" t="s">
        <v>282</v>
      </c>
    </row>
    <row r="19" ht="12.75">
      <c r="A19" t="s">
        <v>283</v>
      </c>
    </row>
    <row r="20" spans="1:2" ht="12.75">
      <c r="A20" t="s">
        <v>284</v>
      </c>
      <c r="B20" s="5"/>
    </row>
    <row r="21" ht="12.75">
      <c r="B21" s="5"/>
    </row>
    <row r="22" ht="12.75">
      <c r="A22" s="6" t="s">
        <v>163</v>
      </c>
    </row>
    <row r="23" ht="12.75">
      <c r="A23" t="s">
        <v>285</v>
      </c>
    </row>
    <row r="24" ht="12.75">
      <c r="A24" t="s">
        <v>286</v>
      </c>
    </row>
    <row r="25" ht="12.75">
      <c r="A25" t="s">
        <v>287</v>
      </c>
    </row>
    <row r="26" ht="12.75">
      <c r="A26" t="s">
        <v>288</v>
      </c>
    </row>
    <row r="27" ht="12.75">
      <c r="A27" t="s">
        <v>289</v>
      </c>
    </row>
    <row r="29" ht="12.75">
      <c r="A29" s="6" t="s">
        <v>270</v>
      </c>
    </row>
    <row r="30" ht="12.75">
      <c r="A30" t="s">
        <v>290</v>
      </c>
    </row>
    <row r="31" ht="12.75">
      <c r="A31" t="s">
        <v>291</v>
      </c>
    </row>
    <row r="34" ht="12.75">
      <c r="A34" s="6" t="s">
        <v>271</v>
      </c>
    </row>
    <row r="35" ht="12.75">
      <c r="A35" t="s">
        <v>292</v>
      </c>
    </row>
    <row r="39" ht="12.75">
      <c r="A39" s="6" t="s">
        <v>164</v>
      </c>
    </row>
    <row r="40" ht="12.75">
      <c r="A40" t="s">
        <v>165</v>
      </c>
    </row>
    <row r="41" spans="6:9" ht="12.75">
      <c r="F41" t="s">
        <v>166</v>
      </c>
      <c r="H41" s="93" t="s">
        <v>167</v>
      </c>
      <c r="I41" s="93"/>
    </row>
    <row r="42" spans="6:9" ht="12.75">
      <c r="F42" t="s">
        <v>237</v>
      </c>
      <c r="G42" t="s">
        <v>238</v>
      </c>
      <c r="H42" s="32" t="s">
        <v>237</v>
      </c>
      <c r="I42" s="32" t="s">
        <v>238</v>
      </c>
    </row>
    <row r="43" spans="1:9" ht="12.75">
      <c r="A43" t="s">
        <v>168</v>
      </c>
      <c r="F43" t="s">
        <v>7</v>
      </c>
      <c r="G43" t="s">
        <v>7</v>
      </c>
      <c r="H43" s="32" t="s">
        <v>7</v>
      </c>
      <c r="I43" s="32" t="s">
        <v>7</v>
      </c>
    </row>
    <row r="45" spans="1:9" ht="12.75">
      <c r="A45" t="s">
        <v>169</v>
      </c>
      <c r="F45" s="39" t="s">
        <v>28</v>
      </c>
      <c r="G45" s="42">
        <v>-4</v>
      </c>
      <c r="H45" s="34" t="s">
        <v>28</v>
      </c>
      <c r="I45" s="42">
        <v>-4</v>
      </c>
    </row>
    <row r="46" ht="12.75">
      <c r="A46" t="s">
        <v>170</v>
      </c>
    </row>
    <row r="47" ht="12.75">
      <c r="A47" t="s">
        <v>171</v>
      </c>
    </row>
    <row r="48" spans="6:9" ht="12.75">
      <c r="F48" s="43">
        <f>SUM(F45:F47)</f>
        <v>0</v>
      </c>
      <c r="G48" s="43">
        <f>SUM(G45:G47)</f>
        <v>-4</v>
      </c>
      <c r="H48" s="43">
        <f>SUM(H45:H47)</f>
        <v>0</v>
      </c>
      <c r="I48" s="43">
        <f>SUM(I45:I47)</f>
        <v>-4</v>
      </c>
    </row>
    <row r="49" spans="6:9" ht="12.75">
      <c r="F49" s="69"/>
      <c r="G49" s="69"/>
      <c r="H49" s="69"/>
      <c r="I49" s="69"/>
    </row>
    <row r="50" spans="6:9" ht="12.75">
      <c r="F50" s="69"/>
      <c r="G50" s="69"/>
      <c r="H50" s="69"/>
      <c r="I50" s="69"/>
    </row>
    <row r="51" ht="12.75">
      <c r="A51" t="s">
        <v>293</v>
      </c>
    </row>
    <row r="52" ht="12.75">
      <c r="A52" t="s">
        <v>294</v>
      </c>
    </row>
    <row r="54" ht="12.75">
      <c r="A54" s="6" t="s">
        <v>172</v>
      </c>
    </row>
    <row r="55" ht="12.75">
      <c r="A55" t="s">
        <v>173</v>
      </c>
    </row>
    <row r="61" ht="12.75">
      <c r="A61" s="6" t="s">
        <v>174</v>
      </c>
    </row>
    <row r="62" ht="12.75">
      <c r="A62" t="s">
        <v>175</v>
      </c>
    </row>
    <row r="63" ht="12.75">
      <c r="A63" t="s">
        <v>176</v>
      </c>
    </row>
    <row r="66" ht="12.75">
      <c r="A66" s="6" t="s">
        <v>177</v>
      </c>
    </row>
    <row r="67" ht="12.75">
      <c r="A67" t="s">
        <v>178</v>
      </c>
    </row>
    <row r="70" ht="12.75">
      <c r="A70" s="6" t="s">
        <v>179</v>
      </c>
    </row>
    <row r="71" ht="12.75">
      <c r="A71" t="s">
        <v>180</v>
      </c>
    </row>
    <row r="73" spans="1:10" ht="12.75">
      <c r="A73" s="51" t="s">
        <v>181</v>
      </c>
      <c r="B73" s="16"/>
      <c r="C73" s="50"/>
      <c r="D73" s="103" t="s">
        <v>189</v>
      </c>
      <c r="E73" s="104"/>
      <c r="F73" s="103" t="s">
        <v>190</v>
      </c>
      <c r="G73" s="104"/>
      <c r="H73" s="104"/>
      <c r="I73" s="104"/>
      <c r="J73" s="105"/>
    </row>
    <row r="74" spans="1:10" ht="12.75">
      <c r="A74" s="44" t="s">
        <v>182</v>
      </c>
      <c r="B74" s="45"/>
      <c r="C74" s="46"/>
      <c r="D74" s="95"/>
      <c r="E74" s="96"/>
      <c r="F74" s="18"/>
      <c r="G74" s="45"/>
      <c r="H74" s="45"/>
      <c r="I74" s="45"/>
      <c r="J74" s="46"/>
    </row>
    <row r="75" spans="1:10" ht="12.75">
      <c r="A75" s="19" t="s">
        <v>183</v>
      </c>
      <c r="B75" s="21"/>
      <c r="C75" s="47"/>
      <c r="D75" s="97"/>
      <c r="E75" s="98"/>
      <c r="F75" s="19"/>
      <c r="G75" s="21"/>
      <c r="H75" s="21"/>
      <c r="I75" s="21"/>
      <c r="J75" s="47"/>
    </row>
    <row r="76" spans="1:10" ht="12.75">
      <c r="A76" s="19" t="s">
        <v>184</v>
      </c>
      <c r="B76" s="21"/>
      <c r="C76" s="47"/>
      <c r="D76" s="97">
        <v>890034</v>
      </c>
      <c r="E76" s="98"/>
      <c r="F76" s="19" t="s">
        <v>191</v>
      </c>
      <c r="G76" s="21"/>
      <c r="H76" s="21"/>
      <c r="I76" s="21"/>
      <c r="J76" s="47"/>
    </row>
    <row r="77" spans="1:10" ht="12.75">
      <c r="A77" s="19"/>
      <c r="B77" s="21"/>
      <c r="C77" s="47"/>
      <c r="D77" s="97"/>
      <c r="E77" s="98"/>
      <c r="F77" s="19" t="s">
        <v>192</v>
      </c>
      <c r="G77" s="21"/>
      <c r="H77" s="21"/>
      <c r="I77" s="21"/>
      <c r="J77" s="47"/>
    </row>
    <row r="78" spans="1:10" ht="12.75">
      <c r="A78" s="48" t="s">
        <v>185</v>
      </c>
      <c r="B78" s="21"/>
      <c r="C78" s="47"/>
      <c r="D78" s="97"/>
      <c r="E78" s="98"/>
      <c r="F78" s="19"/>
      <c r="G78" s="21"/>
      <c r="H78" s="21"/>
      <c r="I78" s="21"/>
      <c r="J78" s="47"/>
    </row>
    <row r="79" spans="1:10" ht="12.75">
      <c r="A79" s="19" t="s">
        <v>186</v>
      </c>
      <c r="B79" s="21"/>
      <c r="C79" s="47"/>
      <c r="D79" s="97"/>
      <c r="E79" s="98"/>
      <c r="F79" s="19"/>
      <c r="G79" s="21"/>
      <c r="H79" s="21"/>
      <c r="I79" s="21"/>
      <c r="J79" s="47"/>
    </row>
    <row r="80" spans="1:10" ht="12.75">
      <c r="A80" s="19" t="s">
        <v>187</v>
      </c>
      <c r="B80" s="21"/>
      <c r="C80" s="47"/>
      <c r="D80" s="97" t="s">
        <v>28</v>
      </c>
      <c r="E80" s="98"/>
      <c r="F80" s="19"/>
      <c r="G80" s="21"/>
      <c r="H80" s="21"/>
      <c r="I80" s="21"/>
      <c r="J80" s="47"/>
    </row>
    <row r="81" spans="1:10" ht="12.75">
      <c r="A81" s="19" t="s">
        <v>188</v>
      </c>
      <c r="B81" s="21"/>
      <c r="C81" s="47"/>
      <c r="D81" s="97"/>
      <c r="E81" s="98"/>
      <c r="F81" s="19" t="s">
        <v>191</v>
      </c>
      <c r="G81" s="21"/>
      <c r="H81" s="21"/>
      <c r="I81" s="21"/>
      <c r="J81" s="47"/>
    </row>
    <row r="82" spans="1:10" ht="12.75">
      <c r="A82" s="19"/>
      <c r="B82" s="21"/>
      <c r="C82" s="47"/>
      <c r="D82" s="97"/>
      <c r="E82" s="98"/>
      <c r="F82" s="19" t="s">
        <v>193</v>
      </c>
      <c r="G82" s="21"/>
      <c r="H82" s="21"/>
      <c r="I82" s="21"/>
      <c r="J82" s="47"/>
    </row>
    <row r="83" spans="1:10" ht="12.75">
      <c r="A83" s="19"/>
      <c r="B83" s="21"/>
      <c r="C83" s="47"/>
      <c r="D83" s="97"/>
      <c r="E83" s="98"/>
      <c r="F83" s="19" t="s">
        <v>194</v>
      </c>
      <c r="G83" s="21"/>
      <c r="H83" s="21"/>
      <c r="I83" s="21"/>
      <c r="J83" s="47"/>
    </row>
    <row r="84" spans="1:10" ht="12.75">
      <c r="A84" s="19"/>
      <c r="B84" s="21"/>
      <c r="C84" s="47"/>
      <c r="D84" s="97"/>
      <c r="E84" s="98"/>
      <c r="F84" s="19" t="s">
        <v>195</v>
      </c>
      <c r="G84" s="21"/>
      <c r="H84" s="21"/>
      <c r="I84" s="21"/>
      <c r="J84" s="47"/>
    </row>
    <row r="85" spans="1:10" ht="12.75">
      <c r="A85" s="19"/>
      <c r="B85" s="21"/>
      <c r="C85" s="47"/>
      <c r="D85" s="101"/>
      <c r="E85" s="102"/>
      <c r="F85" s="20" t="s">
        <v>196</v>
      </c>
      <c r="G85" s="22"/>
      <c r="H85" s="22"/>
      <c r="I85" s="22"/>
      <c r="J85" s="49"/>
    </row>
    <row r="86" spans="1:10" ht="12.75">
      <c r="A86" s="15"/>
      <c r="B86" s="16"/>
      <c r="C86" s="53" t="s">
        <v>89</v>
      </c>
      <c r="D86" s="99">
        <f>SUM(D74:D85)</f>
        <v>890034</v>
      </c>
      <c r="E86" s="100"/>
      <c r="F86" s="15"/>
      <c r="G86" s="16"/>
      <c r="H86" s="16"/>
      <c r="I86" s="16"/>
      <c r="J86" s="50"/>
    </row>
    <row r="87" spans="1:10" ht="12.75">
      <c r="A87" s="21"/>
      <c r="B87" s="21"/>
      <c r="C87" s="21"/>
      <c r="D87" s="52"/>
      <c r="E87" s="52"/>
      <c r="F87" s="21"/>
      <c r="G87" s="21"/>
      <c r="H87" s="21"/>
      <c r="I87" s="21"/>
      <c r="J87" s="21"/>
    </row>
    <row r="89" ht="12.75">
      <c r="A89" s="6" t="s">
        <v>197</v>
      </c>
    </row>
    <row r="90" ht="12.75">
      <c r="A90" t="s">
        <v>198</v>
      </c>
    </row>
    <row r="93" ht="12.75">
      <c r="A93" s="6" t="s">
        <v>199</v>
      </c>
    </row>
    <row r="94" ht="12.75">
      <c r="A94" t="s">
        <v>200</v>
      </c>
    </row>
    <row r="118" ht="12.75">
      <c r="A118" s="6" t="s">
        <v>201</v>
      </c>
    </row>
    <row r="119" ht="12.75">
      <c r="G119" t="s">
        <v>202</v>
      </c>
    </row>
    <row r="120" spans="7:9" ht="12.75">
      <c r="G120" s="10">
        <v>2005</v>
      </c>
      <c r="I120" s="10">
        <v>2004</v>
      </c>
    </row>
    <row r="121" spans="7:9" ht="12.75">
      <c r="G121" s="10" t="s">
        <v>7</v>
      </c>
      <c r="I121" s="10" t="s">
        <v>7</v>
      </c>
    </row>
    <row r="122" spans="1:9" ht="12.75">
      <c r="A122" t="s">
        <v>203</v>
      </c>
      <c r="G122" s="55"/>
      <c r="H122" s="54"/>
      <c r="I122" s="55"/>
    </row>
    <row r="123" spans="2:9" ht="12.75">
      <c r="B123" t="s">
        <v>204</v>
      </c>
      <c r="G123" s="55"/>
      <c r="H123" s="54"/>
      <c r="I123" s="55"/>
    </row>
    <row r="124" spans="2:9" ht="12.75">
      <c r="B124" t="s">
        <v>206</v>
      </c>
      <c r="G124" s="55" t="s">
        <v>28</v>
      </c>
      <c r="H124" s="54"/>
      <c r="I124" s="55">
        <v>1012.5</v>
      </c>
    </row>
    <row r="125" spans="7:9" ht="12.75">
      <c r="G125" s="55"/>
      <c r="H125" s="54"/>
      <c r="I125" s="55"/>
    </row>
    <row r="126" spans="2:9" ht="12.75">
      <c r="B126" t="s">
        <v>205</v>
      </c>
      <c r="G126" s="55"/>
      <c r="H126" s="54"/>
      <c r="I126" s="55"/>
    </row>
    <row r="127" spans="2:9" ht="12.75">
      <c r="B127" t="s">
        <v>206</v>
      </c>
      <c r="G127" s="55" t="s">
        <v>28</v>
      </c>
      <c r="H127" s="54"/>
      <c r="I127" s="55" t="s">
        <v>28</v>
      </c>
    </row>
    <row r="128" spans="7:9" ht="12.75">
      <c r="G128" s="55"/>
      <c r="H128" s="54"/>
      <c r="I128" s="55"/>
    </row>
    <row r="129" spans="7:9" ht="12.75">
      <c r="G129" s="55"/>
      <c r="H129" s="54"/>
      <c r="I129" s="55"/>
    </row>
    <row r="130" spans="2:9" ht="12.75">
      <c r="B130" t="s">
        <v>204</v>
      </c>
      <c r="G130" s="55"/>
      <c r="H130" s="54"/>
      <c r="I130" s="55"/>
    </row>
    <row r="131" spans="2:9" ht="12.75">
      <c r="B131" t="s">
        <v>267</v>
      </c>
      <c r="G131" s="55" t="s">
        <v>28</v>
      </c>
      <c r="H131" s="54"/>
      <c r="I131" s="55" t="s">
        <v>28</v>
      </c>
    </row>
    <row r="132" spans="7:9" ht="12.75">
      <c r="G132" s="55"/>
      <c r="H132" s="54"/>
      <c r="I132" s="55"/>
    </row>
    <row r="133" spans="2:9" ht="12.75">
      <c r="B133" t="s">
        <v>231</v>
      </c>
      <c r="G133" s="55"/>
      <c r="H133" s="54"/>
      <c r="I133" s="55"/>
    </row>
    <row r="134" spans="2:9" ht="12.75">
      <c r="B134" t="s">
        <v>232</v>
      </c>
      <c r="G134" s="70" t="s">
        <v>28</v>
      </c>
      <c r="H134" s="54"/>
      <c r="I134" s="55">
        <v>4050</v>
      </c>
    </row>
    <row r="135" spans="7:9" ht="12.75">
      <c r="G135" s="55"/>
      <c r="H135" s="54"/>
      <c r="I135" s="55"/>
    </row>
    <row r="136" spans="6:9" ht="13.5" thickBot="1">
      <c r="F136" s="11" t="s">
        <v>89</v>
      </c>
      <c r="G136" s="56">
        <f>SUM(G124:G134)</f>
        <v>0</v>
      </c>
      <c r="H136" s="54"/>
      <c r="I136" s="56">
        <f>SUM(I124:I134)</f>
        <v>5062.5</v>
      </c>
    </row>
    <row r="137" ht="13.5" thickTop="1"/>
    <row r="139" ht="12.75">
      <c r="A139" s="6" t="s">
        <v>207</v>
      </c>
    </row>
    <row r="140" ht="12.75">
      <c r="B140" s="5" t="s">
        <v>208</v>
      </c>
    </row>
    <row r="141" spans="6:10" ht="12.75">
      <c r="F141" s="94" t="s">
        <v>166</v>
      </c>
      <c r="G141" s="94"/>
      <c r="I141" s="94" t="s">
        <v>167</v>
      </c>
      <c r="J141" s="94"/>
    </row>
    <row r="142" spans="6:10" ht="12.75">
      <c r="F142" s="10" t="s">
        <v>237</v>
      </c>
      <c r="G142" s="10" t="s">
        <v>238</v>
      </c>
      <c r="I142" s="10" t="s">
        <v>237</v>
      </c>
      <c r="J142" s="10" t="s">
        <v>238</v>
      </c>
    </row>
    <row r="143" spans="6:10" ht="12.75">
      <c r="F143" s="10" t="s">
        <v>7</v>
      </c>
      <c r="G143" s="10" t="s">
        <v>7</v>
      </c>
      <c r="I143" s="10" t="s">
        <v>7</v>
      </c>
      <c r="J143" s="10" t="s">
        <v>7</v>
      </c>
    </row>
    <row r="145" spans="2:10" ht="12.75">
      <c r="B145" t="s">
        <v>218</v>
      </c>
      <c r="F145" s="34">
        <v>-1022</v>
      </c>
      <c r="G145" s="8">
        <v>903</v>
      </c>
      <c r="H145" s="8"/>
      <c r="I145" s="34">
        <v>-1022</v>
      </c>
      <c r="J145" s="8">
        <v>903</v>
      </c>
    </row>
    <row r="146" spans="6:10" ht="12.75">
      <c r="F146" s="8"/>
      <c r="G146" s="8"/>
      <c r="H146" s="8"/>
      <c r="I146" s="8"/>
      <c r="J146" s="8"/>
    </row>
    <row r="147" spans="2:10" ht="12.75">
      <c r="B147" t="s">
        <v>209</v>
      </c>
      <c r="F147" s="8">
        <v>243000</v>
      </c>
      <c r="G147" s="8">
        <v>20250</v>
      </c>
      <c r="H147" s="8"/>
      <c r="I147" s="8">
        <v>243000</v>
      </c>
      <c r="J147" s="8">
        <v>20250</v>
      </c>
    </row>
    <row r="148" spans="2:10" ht="12.75">
      <c r="B148" t="s">
        <v>210</v>
      </c>
      <c r="F148" s="31"/>
      <c r="G148" s="31"/>
      <c r="H148" s="31"/>
      <c r="I148" s="31"/>
      <c r="J148" s="31"/>
    </row>
    <row r="150" spans="2:10" ht="12.75">
      <c r="B150" t="s">
        <v>211</v>
      </c>
      <c r="F150" s="61">
        <f>F145/F147*100</f>
        <v>-0.42057613168724284</v>
      </c>
      <c r="G150" s="57">
        <f>+G145/G147*100</f>
        <v>4.45925925925926</v>
      </c>
      <c r="H150" s="57"/>
      <c r="I150" s="61">
        <f>I145/I147*100</f>
        <v>-0.42057613168724284</v>
      </c>
      <c r="J150" s="57">
        <f>+J145/J147*100</f>
        <v>4.45925925925926</v>
      </c>
    </row>
    <row r="152" ht="12.75">
      <c r="B152" s="5" t="s">
        <v>212</v>
      </c>
    </row>
    <row r="153" ht="12.75">
      <c r="B153" t="s">
        <v>213</v>
      </c>
    </row>
    <row r="156" ht="12.75">
      <c r="A156" s="6" t="s">
        <v>214</v>
      </c>
    </row>
    <row r="157" ht="12.75">
      <c r="A157" t="s">
        <v>215</v>
      </c>
    </row>
    <row r="158" ht="12.75">
      <c r="A158" t="s">
        <v>268</v>
      </c>
    </row>
  </sheetData>
  <mergeCells count="18">
    <mergeCell ref="D85:E85"/>
    <mergeCell ref="H41:I41"/>
    <mergeCell ref="D78:E78"/>
    <mergeCell ref="D81:E81"/>
    <mergeCell ref="D79:E79"/>
    <mergeCell ref="D80:E80"/>
    <mergeCell ref="D73:E73"/>
    <mergeCell ref="F73:J73"/>
    <mergeCell ref="F141:G141"/>
    <mergeCell ref="I141:J141"/>
    <mergeCell ref="D74:E74"/>
    <mergeCell ref="D75:E75"/>
    <mergeCell ref="D76:E76"/>
    <mergeCell ref="D77:E77"/>
    <mergeCell ref="D86:E86"/>
    <mergeCell ref="D82:E82"/>
    <mergeCell ref="D83:E83"/>
    <mergeCell ref="D84:E84"/>
  </mergeCells>
  <printOptions horizontalCentered="1"/>
  <pageMargins left="0.5" right="0.5" top="0.37" bottom="0.5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4:F84"/>
  <sheetViews>
    <sheetView workbookViewId="0" topLeftCell="A59">
      <selection activeCell="A79" sqref="A79"/>
    </sheetView>
  </sheetViews>
  <sheetFormatPr defaultColWidth="9.140625" defaultRowHeight="12.75"/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5" t="s">
        <v>261</v>
      </c>
    </row>
    <row r="9" ht="12.75">
      <c r="A9" s="40"/>
    </row>
    <row r="10" ht="12.75">
      <c r="A10" s="7" t="s">
        <v>162</v>
      </c>
    </row>
    <row r="12" ht="12.75">
      <c r="A12" s="6" t="s">
        <v>114</v>
      </c>
    </row>
    <row r="13" ht="12.75">
      <c r="A13" t="s">
        <v>115</v>
      </c>
    </row>
    <row r="14" ht="12.75">
      <c r="A14" t="s">
        <v>116</v>
      </c>
    </row>
    <row r="15" ht="12.75">
      <c r="A15" t="s">
        <v>258</v>
      </c>
    </row>
    <row r="16" ht="12.75">
      <c r="A16" t="s">
        <v>117</v>
      </c>
    </row>
    <row r="17" ht="12.75">
      <c r="A17" t="s">
        <v>259</v>
      </c>
    </row>
    <row r="18" ht="12.75">
      <c r="A18" t="s">
        <v>118</v>
      </c>
    </row>
    <row r="20" ht="12.75">
      <c r="A20" t="s">
        <v>119</v>
      </c>
    </row>
    <row r="21" ht="12.75">
      <c r="A21" t="s">
        <v>120</v>
      </c>
    </row>
    <row r="22" ht="12.75">
      <c r="A22" t="s">
        <v>121</v>
      </c>
    </row>
    <row r="23" ht="12.75">
      <c r="A23" t="s">
        <v>122</v>
      </c>
    </row>
    <row r="24" ht="12.75">
      <c r="A24" t="s">
        <v>123</v>
      </c>
    </row>
    <row r="25" ht="12.75">
      <c r="A25" t="s">
        <v>160</v>
      </c>
    </row>
    <row r="26" ht="12.75">
      <c r="A26" t="s">
        <v>124</v>
      </c>
    </row>
    <row r="27" ht="12.75">
      <c r="A27" t="s">
        <v>125</v>
      </c>
    </row>
    <row r="29" ht="12.75">
      <c r="A29" t="s">
        <v>126</v>
      </c>
    </row>
    <row r="30" ht="12.75">
      <c r="A30" t="s">
        <v>127</v>
      </c>
    </row>
    <row r="32" ht="12.75">
      <c r="A32" t="s">
        <v>260</v>
      </c>
    </row>
    <row r="33" ht="12.75">
      <c r="F33" s="10" t="s">
        <v>128</v>
      </c>
    </row>
    <row r="34" spans="2:6" ht="12.75">
      <c r="B34" s="12" t="s">
        <v>129</v>
      </c>
      <c r="F34" s="41">
        <v>35371</v>
      </c>
    </row>
    <row r="35" spans="2:6" ht="12.75">
      <c r="B35" s="12" t="s">
        <v>262</v>
      </c>
      <c r="F35" s="41">
        <v>92755</v>
      </c>
    </row>
    <row r="36" spans="2:6" ht="12.75">
      <c r="B36" s="12" t="s">
        <v>263</v>
      </c>
      <c r="F36" s="41">
        <v>4245671</v>
      </c>
    </row>
    <row r="38" ht="12.75">
      <c r="A38" t="s">
        <v>130</v>
      </c>
    </row>
    <row r="39" ht="12.75">
      <c r="A39" t="s">
        <v>131</v>
      </c>
    </row>
    <row r="40" ht="12.75">
      <c r="A40" t="s">
        <v>264</v>
      </c>
    </row>
    <row r="42" ht="12.75">
      <c r="A42" s="6" t="s">
        <v>132</v>
      </c>
    </row>
    <row r="43" ht="12.75">
      <c r="A43" t="s">
        <v>133</v>
      </c>
    </row>
    <row r="45" ht="12.75">
      <c r="A45" s="6" t="s">
        <v>134</v>
      </c>
    </row>
    <row r="46" ht="12.75">
      <c r="A46" t="s">
        <v>135</v>
      </c>
    </row>
    <row r="48" ht="12.75">
      <c r="A48" s="6" t="s">
        <v>136</v>
      </c>
    </row>
    <row r="49" ht="12.75">
      <c r="A49" t="s">
        <v>137</v>
      </c>
    </row>
    <row r="51" ht="12.75">
      <c r="A51" s="6" t="s">
        <v>138</v>
      </c>
    </row>
    <row r="52" ht="12.75">
      <c r="A52" t="s">
        <v>139</v>
      </c>
    </row>
    <row r="54" ht="12.75">
      <c r="A54" s="6" t="s">
        <v>140</v>
      </c>
    </row>
    <row r="55" ht="12.75">
      <c r="A55" t="s">
        <v>161</v>
      </c>
    </row>
    <row r="56" ht="12.75">
      <c r="A56" t="s">
        <v>141</v>
      </c>
    </row>
    <row r="61" ht="12.75">
      <c r="A61" s="6" t="s">
        <v>142</v>
      </c>
    </row>
    <row r="62" ht="12.75">
      <c r="A62" t="s">
        <v>265</v>
      </c>
    </row>
    <row r="64" ht="12.75">
      <c r="A64" s="6" t="s">
        <v>143</v>
      </c>
    </row>
    <row r="65" ht="12.75">
      <c r="A65" t="s">
        <v>144</v>
      </c>
    </row>
    <row r="66" ht="12.75">
      <c r="A66" t="s">
        <v>145</v>
      </c>
    </row>
    <row r="68" ht="12.75">
      <c r="A68" s="6" t="s">
        <v>146</v>
      </c>
    </row>
    <row r="69" ht="12.75">
      <c r="A69" t="s">
        <v>147</v>
      </c>
    </row>
    <row r="70" ht="12.75">
      <c r="A70" t="s">
        <v>148</v>
      </c>
    </row>
    <row r="72" ht="12.75">
      <c r="A72" s="6" t="s">
        <v>149</v>
      </c>
    </row>
    <row r="73" ht="12.75">
      <c r="A73" t="s">
        <v>150</v>
      </c>
    </row>
    <row r="74" ht="12.75">
      <c r="A74" t="s">
        <v>151</v>
      </c>
    </row>
    <row r="76" ht="12.75">
      <c r="A76" s="6" t="s">
        <v>152</v>
      </c>
    </row>
    <row r="77" ht="12.75">
      <c r="A77" t="s">
        <v>153</v>
      </c>
    </row>
    <row r="78" ht="12.75">
      <c r="A78" t="s">
        <v>302</v>
      </c>
    </row>
    <row r="79" ht="12.75">
      <c r="A79" s="6" t="s">
        <v>154</v>
      </c>
    </row>
    <row r="80" ht="12.75">
      <c r="A80" t="s">
        <v>155</v>
      </c>
    </row>
    <row r="81" ht="12.75">
      <c r="A81" t="s">
        <v>156</v>
      </c>
    </row>
    <row r="83" ht="12.75">
      <c r="A83" s="6" t="s">
        <v>157</v>
      </c>
    </row>
    <row r="84" ht="12.75">
      <c r="A84" t="s">
        <v>295</v>
      </c>
    </row>
  </sheetData>
  <printOptions horizontalCentered="1"/>
  <pageMargins left="0.5" right="0.5" top="0.5" bottom="0.5" header="0.5" footer="0.5"/>
  <pageSetup horizontalDpi="600" verticalDpi="600" orientation="portrait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PFA CORPORATE SERVICES S/B</cp:lastModifiedBy>
  <cp:lastPrinted>2005-05-30T23:44:11Z</cp:lastPrinted>
  <dcterms:created xsi:type="dcterms:W3CDTF">2004-11-01T00:02:24Z</dcterms:created>
  <dcterms:modified xsi:type="dcterms:W3CDTF">2005-05-31T08:53:44Z</dcterms:modified>
  <cp:category/>
  <cp:version/>
  <cp:contentType/>
  <cp:contentStatus/>
</cp:coreProperties>
</file>